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290" activeTab="5"/>
  </bookViews>
  <sheets>
    <sheet name="封面" sheetId="2" r:id="rId1"/>
    <sheet name="表一" sheetId="1" r:id="rId2"/>
    <sheet name="表二" sheetId="8" r:id="rId3"/>
    <sheet name="表三" sheetId="6" r:id="rId4"/>
    <sheet name="表四" sheetId="5" r:id="rId5"/>
    <sheet name="表五" sheetId="9" r:id="rId6"/>
  </sheets>
  <externalReferences>
    <externalReference r:id="rId7"/>
  </externalReferences>
  <definedNames>
    <definedName name="_Fill" localSheetId="3" hidden="1">[1]eqpmad2!#REF!</definedName>
    <definedName name="_Fill" localSheetId="4" hidden="1">[1]eqpmad2!#REF!</definedName>
    <definedName name="_Fill" hidden="1">[1]eqpmad2!#REF!</definedName>
    <definedName name="_Order1" hidden="1">255</definedName>
    <definedName name="_Order2" hidden="1">255</definedName>
    <definedName name="Database" localSheetId="3" hidden="1">#REF!</definedName>
    <definedName name="Database" localSheetId="4" hidden="1">#REF!</definedName>
    <definedName name="Database" hidden="1">#REF!</definedName>
    <definedName name="_xlnm.Print_Area" hidden="1">#N/A</definedName>
    <definedName name="_xlnm.Print_Titles" localSheetId="3">表三!$1:$5</definedName>
    <definedName name="_xlnm.Print_Titles" localSheetId="4">表四!$1:$5</definedName>
    <definedName name="_xlnm.Print_Titles" localSheetId="1">表一!$1:$5</definedName>
    <definedName name="_xlnm.Print_Titles" hidden="1">#N/A</definedName>
    <definedName name="人员2013" hidden="1">#N/A</definedName>
    <definedName name="_xlnm.Print_Area" localSheetId="1">表一!$A$1:$H$96</definedName>
    <definedName name="_xlnm.Print_Titles" localSheetId="2">表二!$1:$4</definedName>
    <definedName name="_xlnm.Print_Area" localSheetId="2">表二!$A$1:$D$86</definedName>
    <definedName name="_xlnm.Print_Titles" localSheetId="5">表五!$1:$4</definedName>
    <definedName name="_xlnm.Print_Area" localSheetId="5">表五!$A$1:$B$32</definedName>
  </definedNames>
  <calcPr calcId="144525"/>
</workbook>
</file>

<file path=xl/comments1.xml><?xml version="1.0" encoding="utf-8"?>
<comments xmlns="http://schemas.openxmlformats.org/spreadsheetml/2006/main">
  <authors>
    <author>User</author>
  </authors>
  <commentList>
    <comment ref="K9" authorId="0">
      <text>
        <r>
          <rPr>
            <b/>
            <sz val="9"/>
            <rFont val="宋体"/>
            <charset val="134"/>
          </rPr>
          <t>User:</t>
        </r>
        <r>
          <rPr>
            <sz val="9"/>
            <rFont val="宋体"/>
            <charset val="134"/>
          </rPr>
          <t xml:space="preserve">
规划计容</t>
        </r>
      </text>
    </comment>
  </commentList>
</comments>
</file>

<file path=xl/comments2.xml><?xml version="1.0" encoding="utf-8"?>
<comments xmlns="http://schemas.openxmlformats.org/spreadsheetml/2006/main">
  <authors>
    <author>User</author>
  </authors>
  <commentList>
    <comment ref="J12" authorId="0">
      <text>
        <r>
          <rPr>
            <b/>
            <sz val="9"/>
            <rFont val="宋体"/>
            <charset val="134"/>
          </rPr>
          <t>User:</t>
        </r>
        <r>
          <rPr>
            <sz val="9"/>
            <rFont val="宋体"/>
            <charset val="134"/>
          </rPr>
          <t xml:space="preserve">
规划计容</t>
        </r>
      </text>
    </comment>
  </commentList>
</comments>
</file>

<file path=xl/sharedStrings.xml><?xml version="1.0" encoding="utf-8"?>
<sst xmlns="http://schemas.openxmlformats.org/spreadsheetml/2006/main" count="168">
  <si>
    <t>市  届人大</t>
  </si>
  <si>
    <t>（ ）之参阅件二</t>
  </si>
  <si>
    <t xml:space="preserve">  次会议文件                                                                                                               </t>
  </si>
  <si>
    <t xml:space="preserve"> </t>
  </si>
  <si>
    <t>地区名称</t>
  </si>
  <si>
    <t>大      冶      市</t>
  </si>
  <si>
    <t>2020年政府性基金预算执行情况和2021年预算(草案)</t>
  </si>
  <si>
    <t>大 冶 市 财 政 局</t>
  </si>
  <si>
    <t>表一</t>
  </si>
  <si>
    <t>2021年全市政府性基金预算表</t>
  </si>
  <si>
    <t>单位：万元</t>
  </si>
  <si>
    <t>收              入</t>
  </si>
  <si>
    <t>支                    出</t>
  </si>
  <si>
    <t>项         目</t>
  </si>
  <si>
    <t>2020年       预算数</t>
  </si>
  <si>
    <t>2020年完成数</t>
  </si>
  <si>
    <t>2021年    预算数</t>
  </si>
  <si>
    <t>项        目</t>
  </si>
  <si>
    <t>一、国有土地收益基金收入</t>
  </si>
  <si>
    <t>一、文化旅游体育与传媒支出</t>
  </si>
  <si>
    <t>二、农业土地开发资金收入</t>
  </si>
  <si>
    <t>国家电影事业发展专项资金支出</t>
  </si>
  <si>
    <t>三、国有土地使用权出让收入</t>
  </si>
  <si>
    <t>补助地方国家电影事业发展专项资金</t>
  </si>
  <si>
    <t>土地出让价款收入</t>
  </si>
  <si>
    <t>旅游发展基金支出</t>
  </si>
  <si>
    <t>补缴的土地价款</t>
  </si>
  <si>
    <t>补助地方旅游发展专项资金</t>
  </si>
  <si>
    <t>划拨土地收入</t>
  </si>
  <si>
    <t>二、社会保障和就业</t>
  </si>
  <si>
    <t>缴纳新增建设用地土地有偿使用费</t>
  </si>
  <si>
    <t>大中型水库移民后期扶持基金支出</t>
  </si>
  <si>
    <t>其他土地出让收入</t>
  </si>
  <si>
    <t>移民补助</t>
  </si>
  <si>
    <t>四、城市基础设施配套费收入</t>
  </si>
  <si>
    <t>基础设施建设和经济发展</t>
  </si>
  <si>
    <t>五、污水处理费收入</t>
  </si>
  <si>
    <t xml:space="preserve">    其他大中型水库移民后期扶持基金支出</t>
  </si>
  <si>
    <t>六、其他政府性基金收入</t>
  </si>
  <si>
    <t>小型水库移民扶助基金及对应专项债务收入安排的支出</t>
  </si>
  <si>
    <t>其他小型水库移民扶助基金支出</t>
  </si>
  <si>
    <t>三、城乡社区支出</t>
  </si>
  <si>
    <t>国有土地使用权出让收入及对应专项债务收入安排的支出</t>
  </si>
  <si>
    <t>征地和拆迁补偿支出</t>
  </si>
  <si>
    <t>土地开发支出</t>
  </si>
  <si>
    <t>城市建设支出</t>
  </si>
  <si>
    <t>农村基础设施建设支出</t>
  </si>
  <si>
    <t>补助被征地农民支出</t>
  </si>
  <si>
    <t>土地出让业务支出</t>
  </si>
  <si>
    <t>廉租住房支出</t>
  </si>
  <si>
    <t>支付破产或改制企业职工安置费</t>
  </si>
  <si>
    <t>棚户区改造支出</t>
  </si>
  <si>
    <t>公共租赁住房支出</t>
  </si>
  <si>
    <t>保障性住房租金补贴</t>
  </si>
  <si>
    <t>其他国有土地使用权出让收入安排的支出</t>
  </si>
  <si>
    <t>国有土地收益基金及对应专项债务收入安排的支出</t>
  </si>
  <si>
    <t>其他国有土地收益基金支出</t>
  </si>
  <si>
    <t>农业土地开发资金及对应专项债务收入安排的支出</t>
  </si>
  <si>
    <t>新增建设用地有偿使用费及对应专项债务收入安排的支出</t>
  </si>
  <si>
    <t>其他新增建设用地有偿使用费及对应专项债务收入安排的支出</t>
  </si>
  <si>
    <t>土地储备专项债券收入安排的支出</t>
  </si>
  <si>
    <t>棚户区改造专项债券收入安排的支出</t>
  </si>
  <si>
    <t>城市基础设施配套费及对应专项债务收入安排的支出</t>
  </si>
  <si>
    <t>城市公共设施</t>
  </si>
  <si>
    <t>城市环境卫生</t>
  </si>
  <si>
    <t>公有房屋</t>
  </si>
  <si>
    <t>城市防洪</t>
  </si>
  <si>
    <t>其他城市基础设施配套费安排的支出</t>
  </si>
  <si>
    <t xml:space="preserve">   污水处理费及对应专项债务收入安排的支出</t>
  </si>
  <si>
    <t>污水处理设施建设和运营</t>
  </si>
  <si>
    <t>代征手续费</t>
  </si>
  <si>
    <t>其他污水处理费安排的支出</t>
  </si>
  <si>
    <t>四、农林水支出</t>
  </si>
  <si>
    <t>大中型水库库区基金支出</t>
  </si>
  <si>
    <t xml:space="preserve">   基础设施建设和经济发展</t>
  </si>
  <si>
    <t>五、抗疫特别国债安排的支出</t>
  </si>
  <si>
    <t xml:space="preserve">  公共卫生体系建设</t>
  </si>
  <si>
    <t>解决移民遗留问题</t>
  </si>
  <si>
    <t>库区防护工程维护</t>
  </si>
  <si>
    <t>其他大中型水库库区基金支出</t>
  </si>
  <si>
    <t>国家重大水利工程建设基金及对应专项债务收入安排的支出</t>
  </si>
  <si>
    <t>三峡工程后续工作</t>
  </si>
  <si>
    <t>重大疫情防控救治体系建设</t>
  </si>
  <si>
    <t>六、其他支出</t>
  </si>
  <si>
    <t xml:space="preserve">  2020年“中福在线”彩票代销业务费资金</t>
  </si>
  <si>
    <t>其他政府性基金及对应专项债务收入安排的支出</t>
  </si>
  <si>
    <t xml:space="preserve">    其他地方自行试点项目收益专项债券收入安排的支出</t>
  </si>
  <si>
    <t>彩票发行销售机构业务费安排的支出</t>
  </si>
  <si>
    <t xml:space="preserve">  其他彩票发行销售机构业务费安排的支出</t>
  </si>
  <si>
    <t>彩票公益金安排的支出</t>
  </si>
  <si>
    <t>用于补充全国社会保障基金的彩票公益金支出</t>
  </si>
  <si>
    <t>用于社会福利的彩票公益金支出</t>
  </si>
  <si>
    <t>用于体育事业的彩票公益金支出</t>
  </si>
  <si>
    <t>用于教育事业的彩票公益金支出</t>
  </si>
  <si>
    <t>用于红十字事业的彩票公益金支出</t>
  </si>
  <si>
    <t>用于残疾人事业的彩票公益金支出</t>
  </si>
  <si>
    <t>用于文化事业的彩票公益金支出</t>
  </si>
  <si>
    <t>用于扶贫的彩票公益金支出</t>
  </si>
  <si>
    <t>用于法律援助的彩票公益金支出</t>
  </si>
  <si>
    <t>用于城乡医疗救助的彩票公益金支出</t>
  </si>
  <si>
    <t>用于其他社会公益事业的彩票公益金支出</t>
  </si>
  <si>
    <t>八、债务付息支出</t>
  </si>
  <si>
    <t>九、债务发行费用支出</t>
  </si>
  <si>
    <t>收入合计</t>
  </si>
  <si>
    <t>支出合计</t>
  </si>
  <si>
    <t>转移性收入</t>
  </si>
  <si>
    <t>转移性支出</t>
  </si>
  <si>
    <t>政府性基金转移收入</t>
  </si>
  <si>
    <t>政府性基金转移支付</t>
  </si>
  <si>
    <t>政府性基金补助收入</t>
  </si>
  <si>
    <t>政府性基金补助支出</t>
  </si>
  <si>
    <t>政府性基金上解收入</t>
  </si>
  <si>
    <t>政府性基金上解支出</t>
  </si>
  <si>
    <t>上年结余</t>
  </si>
  <si>
    <t>调出资金</t>
  </si>
  <si>
    <t>专项债券转贷收入</t>
  </si>
  <si>
    <t>专项债券还本支出</t>
  </si>
  <si>
    <t>调入资金</t>
  </si>
  <si>
    <t>年终结余</t>
  </si>
  <si>
    <t xml:space="preserve">    其中：结转下年支出</t>
  </si>
  <si>
    <t>收入总计</t>
  </si>
  <si>
    <t>支出总计</t>
  </si>
  <si>
    <t>表二</t>
  </si>
  <si>
    <t>2021年全市本级政府性基金预算支出表</t>
  </si>
  <si>
    <t>表三</t>
  </si>
  <si>
    <t>2021年全市城市基础设施配套费收支计划表</t>
  </si>
  <si>
    <t>序号</t>
  </si>
  <si>
    <t>项目名称</t>
  </si>
  <si>
    <t>实施部门</t>
  </si>
  <si>
    <t>2021年预算数</t>
  </si>
  <si>
    <t>说明</t>
  </si>
  <si>
    <t>收储成本</t>
  </si>
  <si>
    <t>收益</t>
  </si>
  <si>
    <t>备注</t>
  </si>
  <si>
    <t>建筑容量(㎡)</t>
  </si>
  <si>
    <t>楼面地价</t>
  </si>
  <si>
    <t>应付</t>
  </si>
  <si>
    <t>已付</t>
  </si>
  <si>
    <t>欠付</t>
  </si>
  <si>
    <t>一</t>
  </si>
  <si>
    <t>二</t>
  </si>
  <si>
    <t>本年收入</t>
  </si>
  <si>
    <t>自然资源与规划局</t>
  </si>
  <si>
    <t>三</t>
  </si>
  <si>
    <t>本年支出</t>
  </si>
  <si>
    <t>城市基础设施建设维护与管理</t>
  </si>
  <si>
    <t>大冶市主城区地形图更新和市域测绘地理信息数据坐标转换项目经费</t>
  </si>
  <si>
    <t>大冶市国土空间总体规划编制经费</t>
  </si>
  <si>
    <t>其他城市基础设施建设维护与管理支出</t>
  </si>
  <si>
    <t>城区垃圾处理费、餐厨垃圾处理费、垃圾渗滤液费用等</t>
  </si>
  <si>
    <t>四</t>
  </si>
  <si>
    <t>年末结余</t>
  </si>
  <si>
    <t>表四</t>
  </si>
  <si>
    <t>2021年全市污水处理费收支计划表</t>
  </si>
  <si>
    <t>自来水代收污水处理费</t>
  </si>
  <si>
    <t>自收污水处理费</t>
  </si>
  <si>
    <t>财政拨款</t>
  </si>
  <si>
    <t>(一)</t>
  </si>
  <si>
    <t>污水处理厂运行维护</t>
  </si>
  <si>
    <t>城南污水处理厂</t>
  </si>
  <si>
    <t>城西北污水处理厂</t>
  </si>
  <si>
    <t>大冶市城西北工业废水处理厂污水处理服务费</t>
  </si>
  <si>
    <t>大冶工业废水收集处理系统财政补贴</t>
  </si>
  <si>
    <t>（二）</t>
  </si>
  <si>
    <t>污水中途提升泵站运行维护</t>
  </si>
  <si>
    <t>表五</t>
  </si>
  <si>
    <t>2021年全市政府性基金转移支付表（空表）</t>
  </si>
  <si>
    <t>金额</t>
  </si>
</sst>
</file>

<file path=xl/styles.xml><?xml version="1.0" encoding="utf-8"?>
<styleSheet xmlns="http://schemas.openxmlformats.org/spreadsheetml/2006/main">
  <numFmts count="23">
    <numFmt numFmtId="176" formatCode="#,##0_);[Red]\(#,##0\)"/>
    <numFmt numFmtId="44" formatCode="_ &quot;￥&quot;* #,##0.00_ ;_ &quot;￥&quot;* \-#,##0.00_ ;_ &quot;￥&quot;* &quot;-&quot;??_ ;_ @_ "/>
    <numFmt numFmtId="177" formatCode="_-&quot;$&quot;* #,##0_-;\-&quot;$&quot;* #,##0_-;_-&quot;$&quot;* &quot;-&quot;_-;_-@_-"/>
    <numFmt numFmtId="41" formatCode="_ * #,##0_ ;_ * \-#,##0_ ;_ * &quot;-&quot;_ ;_ @_ "/>
    <numFmt numFmtId="42" formatCode="_ &quot;￥&quot;* #,##0_ ;_ &quot;￥&quot;* \-#,##0_ ;_ &quot;￥&quot;* &quot;-&quot;_ ;_ @_ "/>
    <numFmt numFmtId="43" formatCode="_ * #,##0.00_ ;_ * \-#,##0.00_ ;_ * &quot;-&quot;??_ ;_ @_ "/>
    <numFmt numFmtId="178" formatCode="#,##0.000"/>
    <numFmt numFmtId="179" formatCode="_-* #,##0_-;\-* #,##0_-;_-* &quot;-&quot;_-;_-@_-"/>
    <numFmt numFmtId="180" formatCode="#,##0;\-#,##0;&quot;-&quot;"/>
    <numFmt numFmtId="181" formatCode="_(&quot;$&quot;* #,##0.00_);_(&quot;$&quot;* \(#,##0.00\);_(&quot;$&quot;* &quot;-&quot;??_);_(@_)"/>
    <numFmt numFmtId="182" formatCode="0.0_ "/>
    <numFmt numFmtId="183" formatCode="\$#,##0;\(\$#,##0\)"/>
    <numFmt numFmtId="184" formatCode="&quot;$&quot;#,##0;[Red]\-&quot;$&quot;#,##0"/>
    <numFmt numFmtId="185" formatCode="#,##0;\(#,##0\)"/>
    <numFmt numFmtId="186" formatCode="_ * #,##0_ ;_ * \-#,##0_ ;_ * &quot;-&quot;??_ ;_ @_ "/>
    <numFmt numFmtId="187" formatCode="\$#,##0.00;\(\$#,##0.00\)"/>
    <numFmt numFmtId="188" formatCode="0.0"/>
    <numFmt numFmtId="189" formatCode="_-* #,##0.00_-;\-* #,##0.00_-;_-* &quot;-&quot;??_-;_-@_-"/>
    <numFmt numFmtId="190" formatCode="#,##0.0000"/>
    <numFmt numFmtId="191" formatCode="0_ "/>
    <numFmt numFmtId="192" formatCode="&quot;$&quot;#,##0;\-&quot;$&quot;#,##0"/>
    <numFmt numFmtId="193" formatCode="#,##0_ "/>
    <numFmt numFmtId="194" formatCode="0.00_ "/>
  </numFmts>
  <fonts count="84">
    <font>
      <sz val="12"/>
      <name val="宋体"/>
      <charset val="134"/>
    </font>
    <font>
      <b/>
      <sz val="11"/>
      <color indexed="8"/>
      <name val="宋体"/>
      <charset val="134"/>
    </font>
    <font>
      <sz val="11"/>
      <color indexed="8"/>
      <name val="宋体"/>
      <charset val="134"/>
    </font>
    <font>
      <sz val="10"/>
      <color indexed="8"/>
      <name val="宋体"/>
      <charset val="134"/>
    </font>
    <font>
      <sz val="22"/>
      <color rgb="FF000000"/>
      <name val="方正小标宋简体"/>
      <charset val="134"/>
    </font>
    <font>
      <sz val="9"/>
      <name val="Times New Roman"/>
      <charset val="134"/>
    </font>
    <font>
      <b/>
      <sz val="9"/>
      <name val="Times New Roman"/>
      <charset val="134"/>
    </font>
    <font>
      <b/>
      <sz val="10"/>
      <name val="Times New Roman"/>
      <charset val="134"/>
    </font>
    <font>
      <sz val="10"/>
      <name val="Times New Roman"/>
      <charset val="134"/>
    </font>
    <font>
      <sz val="10"/>
      <name val="宋体"/>
      <charset val="134"/>
    </font>
    <font>
      <sz val="22"/>
      <name val="方正小标宋简体"/>
      <charset val="134"/>
    </font>
    <font>
      <b/>
      <sz val="22"/>
      <name val="方正小标宋简体"/>
      <charset val="134"/>
    </font>
    <font>
      <sz val="11"/>
      <name val="宋体"/>
      <charset val="134"/>
    </font>
    <font>
      <b/>
      <sz val="11"/>
      <name val="宋体"/>
      <charset val="134"/>
    </font>
    <font>
      <b/>
      <sz val="9"/>
      <name val="宋体"/>
      <charset val="134"/>
    </font>
    <font>
      <b/>
      <sz val="11"/>
      <name val="Times New Roman"/>
      <charset val="134"/>
    </font>
    <font>
      <sz val="10"/>
      <name val="宋体"/>
      <charset val="134"/>
      <scheme val="minor"/>
    </font>
    <font>
      <sz val="11"/>
      <name val="宋体"/>
      <charset val="134"/>
      <scheme val="minor"/>
    </font>
    <font>
      <b/>
      <sz val="11"/>
      <name val="宋体"/>
      <charset val="134"/>
      <scheme val="minor"/>
    </font>
    <font>
      <sz val="11"/>
      <color rgb="FF000000"/>
      <name val="宋体"/>
      <charset val="134"/>
    </font>
    <font>
      <sz val="11"/>
      <color theme="1"/>
      <name val="宋体"/>
      <charset val="134"/>
      <scheme val="minor"/>
    </font>
    <font>
      <b/>
      <sz val="10"/>
      <name val="宋体"/>
      <charset val="134"/>
      <scheme val="minor"/>
    </font>
    <font>
      <b/>
      <sz val="12"/>
      <name val="宋体"/>
      <charset val="134"/>
    </font>
    <font>
      <b/>
      <sz val="11"/>
      <color theme="1"/>
      <name val="宋体"/>
      <charset val="134"/>
      <scheme val="minor"/>
    </font>
    <font>
      <sz val="11"/>
      <color indexed="8"/>
      <name val="宋体"/>
      <charset val="134"/>
      <scheme val="minor"/>
    </font>
    <font>
      <sz val="10"/>
      <color theme="1"/>
      <name val="宋体"/>
      <charset val="134"/>
      <scheme val="minor"/>
    </font>
    <font>
      <sz val="10"/>
      <color theme="1"/>
      <name val="宋体"/>
      <charset val="134"/>
    </font>
    <font>
      <b/>
      <sz val="10"/>
      <color indexed="8"/>
      <name val="宋体"/>
      <charset val="134"/>
    </font>
    <font>
      <b/>
      <sz val="22"/>
      <color indexed="8"/>
      <name val="方正小标宋简体"/>
      <charset val="134"/>
    </font>
    <font>
      <sz val="11"/>
      <color indexed="8"/>
      <name val="黑体"/>
      <charset val="134"/>
    </font>
    <font>
      <sz val="14"/>
      <name val="楷体_GB2312"/>
      <charset val="134"/>
    </font>
    <font>
      <sz val="18"/>
      <name val="黑体"/>
      <charset val="134"/>
    </font>
    <font>
      <b/>
      <sz val="32"/>
      <name val="华文中宋"/>
      <charset val="134"/>
    </font>
    <font>
      <b/>
      <sz val="22"/>
      <name val="楷体_GB2312"/>
      <charset val="134"/>
    </font>
    <font>
      <b/>
      <sz val="22"/>
      <name val="宋体"/>
      <charset val="134"/>
    </font>
    <font>
      <b/>
      <sz val="20"/>
      <name val="楷体_GB2312"/>
      <charset val="134"/>
    </font>
    <font>
      <b/>
      <sz val="18"/>
      <color indexed="56"/>
      <name val="宋体"/>
      <charset val="134"/>
    </font>
    <font>
      <b/>
      <sz val="11"/>
      <color theme="3"/>
      <name val="宋体"/>
      <charset val="134"/>
      <scheme val="minor"/>
    </font>
    <font>
      <sz val="11"/>
      <color indexed="9"/>
      <name val="宋体"/>
      <charset val="134"/>
    </font>
    <font>
      <sz val="9"/>
      <name val="宋体"/>
      <charset val="134"/>
    </font>
    <font>
      <b/>
      <sz val="11"/>
      <color indexed="56"/>
      <name val="宋体"/>
      <charset val="134"/>
    </font>
    <font>
      <u/>
      <sz val="11"/>
      <color rgb="FF0000FF"/>
      <name val="宋体"/>
      <charset val="0"/>
      <scheme val="minor"/>
    </font>
    <font>
      <sz val="12"/>
      <name val="Courier"/>
      <charset val="134"/>
    </font>
    <font>
      <sz val="10"/>
      <name val="Arial"/>
      <charset val="134"/>
    </font>
    <font>
      <sz val="11"/>
      <color theme="1"/>
      <name val="宋体"/>
      <charset val="0"/>
      <scheme val="minor"/>
    </font>
    <font>
      <b/>
      <sz val="12"/>
      <name val="Arial"/>
      <charset val="134"/>
    </font>
    <font>
      <b/>
      <sz val="11"/>
      <color rgb="FFFA7D00"/>
      <name val="宋体"/>
      <charset val="0"/>
      <scheme val="minor"/>
    </font>
    <font>
      <sz val="11"/>
      <color indexed="60"/>
      <name val="宋体"/>
      <charset val="134"/>
    </font>
    <font>
      <b/>
      <sz val="18"/>
      <color theme="3"/>
      <name val="宋体"/>
      <charset val="134"/>
      <scheme val="minor"/>
    </font>
    <font>
      <b/>
      <sz val="13"/>
      <color indexed="56"/>
      <name val="宋体"/>
      <charset val="134"/>
    </font>
    <font>
      <sz val="11"/>
      <color rgb="FFFA7D00"/>
      <name val="宋体"/>
      <charset val="0"/>
      <scheme val="minor"/>
    </font>
    <font>
      <sz val="11"/>
      <color theme="0"/>
      <name val="宋体"/>
      <charset val="0"/>
      <scheme val="minor"/>
    </font>
    <font>
      <b/>
      <sz val="15"/>
      <color theme="3"/>
      <name val="宋体"/>
      <charset val="134"/>
      <scheme val="minor"/>
    </font>
    <font>
      <sz val="11"/>
      <color indexed="17"/>
      <name val="宋体"/>
      <charset val="134"/>
    </font>
    <font>
      <sz val="10"/>
      <color rgb="FF000000"/>
      <name val="宋体"/>
      <charset val="134"/>
      <scheme val="minor"/>
    </font>
    <font>
      <sz val="12"/>
      <name val="Arial"/>
      <charset val="134"/>
    </font>
    <font>
      <b/>
      <sz val="13"/>
      <color theme="3"/>
      <name val="宋体"/>
      <charset val="134"/>
      <scheme val="minor"/>
    </font>
    <font>
      <sz val="8"/>
      <name val="Times New Roman"/>
      <charset val="134"/>
    </font>
    <font>
      <sz val="11"/>
      <color indexed="20"/>
      <name val="宋体"/>
      <charset val="134"/>
    </font>
    <font>
      <sz val="11"/>
      <color rgb="FF3F3F76"/>
      <name val="宋体"/>
      <charset val="0"/>
      <scheme val="minor"/>
    </font>
    <font>
      <sz val="7"/>
      <name val="Small Fonts"/>
      <charset val="134"/>
    </font>
    <font>
      <b/>
      <sz val="11"/>
      <color rgb="FF3F3F3F"/>
      <name val="宋体"/>
      <charset val="0"/>
      <scheme val="minor"/>
    </font>
    <font>
      <sz val="11"/>
      <color rgb="FFFF0000"/>
      <name val="宋体"/>
      <charset val="0"/>
      <scheme val="minor"/>
    </font>
    <font>
      <u/>
      <sz val="11"/>
      <color rgb="FF800080"/>
      <name val="宋体"/>
      <charset val="0"/>
      <scheme val="minor"/>
    </font>
    <font>
      <b/>
      <sz val="15"/>
      <color indexed="56"/>
      <name val="宋体"/>
      <charset val="134"/>
    </font>
    <font>
      <sz val="11"/>
      <color rgb="FF9C0006"/>
      <name val="宋体"/>
      <charset val="0"/>
      <scheme val="minor"/>
    </font>
    <font>
      <b/>
      <sz val="11"/>
      <color rgb="FFFFFFFF"/>
      <name val="宋体"/>
      <charset val="0"/>
      <scheme val="minor"/>
    </font>
    <font>
      <i/>
      <sz val="11"/>
      <color rgb="FF7F7F7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8"/>
      <name val="Arial"/>
      <charset val="134"/>
    </font>
    <font>
      <sz val="9"/>
      <color indexed="8"/>
      <name val="宋体"/>
      <charset val="134"/>
    </font>
    <font>
      <u/>
      <sz val="12"/>
      <color indexed="36"/>
      <name val="宋体"/>
      <charset val="134"/>
    </font>
    <font>
      <sz val="10"/>
      <color indexed="8"/>
      <name val="Arial"/>
      <charset val="134"/>
    </font>
    <font>
      <sz val="11"/>
      <color indexed="62"/>
      <name val="宋体"/>
      <charset val="134"/>
    </font>
    <font>
      <sz val="12"/>
      <name val="Helv"/>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2"/>
      <name val="官帕眉"/>
      <charset val="134"/>
    </font>
    <font>
      <b/>
      <sz val="11"/>
      <color indexed="63"/>
      <name val="宋体"/>
      <charset val="134"/>
    </font>
  </fonts>
  <fills count="5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29"/>
        <bgColor indexed="64"/>
      </patternFill>
    </fill>
    <fill>
      <patternFill patternType="solid">
        <fgColor theme="6" tint="0.599993896298105"/>
        <bgColor indexed="64"/>
      </patternFill>
    </fill>
    <fill>
      <patternFill patternType="solid">
        <fgColor rgb="FFF2F2F2"/>
        <bgColor indexed="64"/>
      </patternFill>
    </fill>
    <fill>
      <patternFill patternType="solid">
        <fgColor indexed="43"/>
        <bgColor indexed="64"/>
      </patternFill>
    </fill>
    <fill>
      <patternFill patternType="solid">
        <fgColor theme="4" tint="0.399975585192419"/>
        <bgColor indexed="64"/>
      </patternFill>
    </fill>
    <fill>
      <patternFill patternType="solid">
        <fgColor indexed="42"/>
        <bgColor indexed="64"/>
      </patternFill>
    </fill>
    <fill>
      <patternFill patternType="solid">
        <fgColor theme="5"/>
        <bgColor indexed="64"/>
      </patternFill>
    </fill>
    <fill>
      <patternFill patternType="solid">
        <fgColor theme="6" tint="0.799981688894314"/>
        <bgColor indexed="64"/>
      </patternFill>
    </fill>
    <fill>
      <patternFill patternType="solid">
        <fgColor indexed="45"/>
        <bgColor indexed="64"/>
      </patternFill>
    </fill>
    <fill>
      <patternFill patternType="solid">
        <fgColor rgb="FFFFCC9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indexed="31"/>
        <bgColor indexed="64"/>
      </patternFill>
    </fill>
    <fill>
      <patternFill patternType="solid">
        <fgColor theme="6" tint="0.399975585192419"/>
        <bgColor indexed="64"/>
      </patternFill>
    </fill>
    <fill>
      <patternFill patternType="solid">
        <fgColor rgb="FFFFC7CE"/>
        <bgColor indexed="64"/>
      </patternFill>
    </fill>
    <fill>
      <patternFill patternType="solid">
        <fgColor rgb="FFA5A5A5"/>
        <bgColor indexed="64"/>
      </patternFill>
    </fill>
    <fill>
      <patternFill patternType="solid">
        <fgColor indexed="46"/>
        <bgColor indexed="64"/>
      </patternFill>
    </fill>
    <fill>
      <patternFill patternType="solid">
        <fgColor theme="7" tint="0.399975585192419"/>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7"/>
        <bgColor indexed="64"/>
      </patternFill>
    </fill>
    <fill>
      <patternFill patternType="solid">
        <fgColor indexed="27"/>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57"/>
        <bgColor indexed="64"/>
      </patternFill>
    </fill>
    <fill>
      <patternFill patternType="solid">
        <fgColor indexed="62"/>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3"/>
        <bgColor indexed="64"/>
      </patternFill>
    </fill>
    <fill>
      <patternFill patternType="solid">
        <fgColor indexed="26"/>
        <bgColor indexed="64"/>
      </patternFill>
    </fill>
  </fills>
  <borders count="3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medium">
        <color theme="4" tint="0.499984740745262"/>
      </bottom>
      <diagonal/>
    </border>
    <border>
      <left/>
      <right/>
      <top/>
      <bottom style="medium">
        <color indexed="22"/>
      </bottom>
      <diagonal/>
    </border>
    <border>
      <left/>
      <right/>
      <top style="medium">
        <color auto="1"/>
      </top>
      <bottom style="medium">
        <color auto="1"/>
      </bottom>
      <diagonal/>
    </border>
    <border>
      <left style="thin">
        <color rgb="FF7F7F7F"/>
      </left>
      <right style="thin">
        <color rgb="FF7F7F7F"/>
      </right>
      <top style="thin">
        <color rgb="FF7F7F7F"/>
      </top>
      <bottom style="thin">
        <color rgb="FF7F7F7F"/>
      </bottom>
      <diagonal/>
    </border>
    <border>
      <left/>
      <right/>
      <top/>
      <bottom style="medium">
        <color indexed="62"/>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auto="1"/>
      </top>
      <bottom style="double">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731">
    <xf numFmtId="0" fontId="0" fillId="0" borderId="0"/>
    <xf numFmtId="42" fontId="20" fillId="0" borderId="0" applyFont="0" applyFill="0" applyBorder="0" applyAlignment="0" applyProtection="0">
      <alignment vertical="center"/>
    </xf>
    <xf numFmtId="0" fontId="2" fillId="17" borderId="0" applyNumberFormat="0" applyBorder="0" applyAlignment="0" applyProtection="0">
      <alignment vertical="center"/>
    </xf>
    <xf numFmtId="0" fontId="59" fillId="13" borderId="16" applyNumberFormat="0" applyAlignment="0" applyProtection="0">
      <alignment vertical="center"/>
    </xf>
    <xf numFmtId="177" fontId="0" fillId="0" borderId="0" applyFont="0" applyFill="0" applyBorder="0" applyAlignment="0" applyProtection="0"/>
    <xf numFmtId="0" fontId="20" fillId="0" borderId="0">
      <alignment vertical="center"/>
    </xf>
    <xf numFmtId="0" fontId="2" fillId="0" borderId="0">
      <alignment vertical="center"/>
    </xf>
    <xf numFmtId="44" fontId="20" fillId="0" borderId="0" applyFont="0" applyFill="0" applyBorder="0" applyAlignment="0" applyProtection="0">
      <alignment vertical="center"/>
    </xf>
    <xf numFmtId="0" fontId="0" fillId="0" borderId="0"/>
    <xf numFmtId="41" fontId="2" fillId="0" borderId="0" applyFont="0" applyFill="0" applyBorder="0" applyAlignment="0" applyProtection="0"/>
    <xf numFmtId="0" fontId="44" fillId="11" borderId="0" applyNumberFormat="0" applyBorder="0" applyAlignment="0" applyProtection="0">
      <alignment vertical="center"/>
    </xf>
    <xf numFmtId="0" fontId="0" fillId="0" borderId="0"/>
    <xf numFmtId="179" fontId="0" fillId="0" borderId="0" applyFont="0" applyFill="0" applyBorder="0" applyAlignment="0" applyProtection="0">
      <alignment vertical="center"/>
    </xf>
    <xf numFmtId="0" fontId="39" fillId="0" borderId="0">
      <alignment vertical="center"/>
    </xf>
    <xf numFmtId="0" fontId="39" fillId="0" borderId="0">
      <alignment vertical="center"/>
    </xf>
    <xf numFmtId="0" fontId="44" fillId="5" borderId="0" applyNumberFormat="0" applyBorder="0" applyAlignment="0" applyProtection="0">
      <alignment vertical="center"/>
    </xf>
    <xf numFmtId="0" fontId="65" fillId="19" borderId="0" applyNumberFormat="0" applyBorder="0" applyAlignment="0" applyProtection="0">
      <alignment vertical="center"/>
    </xf>
    <xf numFmtId="43" fontId="0" fillId="0" borderId="0" applyFont="0" applyFill="0" applyBorder="0" applyAlignment="0" applyProtection="0"/>
    <xf numFmtId="0" fontId="51" fillId="18" borderId="0" applyNumberFormat="0" applyBorder="0" applyAlignment="0" applyProtection="0">
      <alignment vertical="center"/>
    </xf>
    <xf numFmtId="0" fontId="20" fillId="0" borderId="0">
      <alignment vertical="center"/>
    </xf>
    <xf numFmtId="0" fontId="41" fillId="0" borderId="0" applyNumberFormat="0" applyFill="0" applyBorder="0" applyAlignment="0" applyProtection="0">
      <alignment vertical="center"/>
    </xf>
    <xf numFmtId="41" fontId="0" fillId="0" borderId="0" applyFont="0" applyFill="0" applyBorder="0" applyAlignment="0" applyProtection="0"/>
    <xf numFmtId="0" fontId="0" fillId="0" borderId="0"/>
    <xf numFmtId="9" fontId="20" fillId="0" borderId="0" applyFont="0" applyFill="0" applyBorder="0" applyAlignment="0" applyProtection="0">
      <alignment vertical="center"/>
    </xf>
    <xf numFmtId="0" fontId="0" fillId="0" borderId="0">
      <alignment vertical="center"/>
    </xf>
    <xf numFmtId="0" fontId="63" fillId="0" borderId="0" applyNumberFormat="0" applyFill="0" applyBorder="0" applyAlignment="0" applyProtection="0">
      <alignment vertical="center"/>
    </xf>
    <xf numFmtId="0" fontId="38" fillId="4" borderId="0" applyNumberFormat="0" applyBorder="0" applyAlignment="0" applyProtection="0">
      <alignment vertical="center"/>
    </xf>
    <xf numFmtId="0" fontId="20" fillId="14" borderId="20" applyNumberFormat="0" applyFont="0" applyAlignment="0" applyProtection="0">
      <alignment vertical="center"/>
    </xf>
    <xf numFmtId="0" fontId="39" fillId="0" borderId="0">
      <alignment vertical="center"/>
    </xf>
    <xf numFmtId="0" fontId="0" fillId="0" borderId="0">
      <alignment vertical="center"/>
    </xf>
    <xf numFmtId="0" fontId="20" fillId="0" borderId="0">
      <alignment vertical="center"/>
    </xf>
    <xf numFmtId="0" fontId="51" fillId="15" borderId="0" applyNumberFormat="0" applyBorder="0" applyAlignment="0" applyProtection="0">
      <alignment vertical="center"/>
    </xf>
    <xf numFmtId="0" fontId="53" fillId="9" borderId="0" applyNumberFormat="0" applyBorder="0" applyAlignment="0" applyProtection="0">
      <alignment vertical="center"/>
    </xf>
    <xf numFmtId="0" fontId="20" fillId="0" borderId="0">
      <alignment vertical="center"/>
    </xf>
    <xf numFmtId="0" fontId="37" fillId="0" borderId="0" applyNumberFormat="0" applyFill="0" applyBorder="0" applyAlignment="0" applyProtection="0">
      <alignment vertical="center"/>
    </xf>
    <xf numFmtId="0" fontId="58" fillId="12" borderId="0" applyNumberFormat="0" applyBorder="0" applyAlignment="0" applyProtection="0">
      <alignment vertical="center"/>
    </xf>
    <xf numFmtId="0" fontId="62" fillId="0" borderId="0" applyNumberFormat="0" applyFill="0" applyBorder="0" applyAlignment="0" applyProtection="0">
      <alignment vertical="center"/>
    </xf>
    <xf numFmtId="0" fontId="0" fillId="0" borderId="0"/>
    <xf numFmtId="0" fontId="38" fillId="4" borderId="0" applyNumberFormat="0" applyBorder="0" applyAlignment="0" applyProtection="0">
      <alignment vertical="center"/>
    </xf>
    <xf numFmtId="0" fontId="48"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2" fillId="0" borderId="0">
      <alignment vertical="center"/>
    </xf>
    <xf numFmtId="0" fontId="52" fillId="0" borderId="19" applyNumberFormat="0" applyFill="0" applyAlignment="0" applyProtection="0">
      <alignment vertical="center"/>
    </xf>
    <xf numFmtId="0" fontId="0" fillId="0" borderId="0"/>
    <xf numFmtId="0" fontId="38" fillId="4" borderId="0" applyNumberFormat="0" applyBorder="0" applyAlignment="0" applyProtection="0">
      <alignment vertical="center"/>
    </xf>
    <xf numFmtId="0" fontId="56" fillId="0" borderId="19" applyNumberFormat="0" applyFill="0" applyAlignment="0" applyProtection="0">
      <alignment vertical="center"/>
    </xf>
    <xf numFmtId="0" fontId="51" fillId="8" borderId="0" applyNumberFormat="0" applyBorder="0" applyAlignment="0" applyProtection="0">
      <alignment vertical="center"/>
    </xf>
    <xf numFmtId="0" fontId="53" fillId="9" borderId="0" applyNumberFormat="0" applyBorder="0" applyAlignment="0" applyProtection="0">
      <alignment vertical="center"/>
    </xf>
    <xf numFmtId="0" fontId="2" fillId="0" borderId="0">
      <alignment vertical="center"/>
    </xf>
    <xf numFmtId="0" fontId="38" fillId="4" borderId="0" applyNumberFormat="0" applyBorder="0" applyAlignment="0" applyProtection="0">
      <alignment vertical="center"/>
    </xf>
    <xf numFmtId="0" fontId="37" fillId="0" borderId="13" applyNumberFormat="0" applyFill="0" applyAlignment="0" applyProtection="0">
      <alignment vertical="center"/>
    </xf>
    <xf numFmtId="0" fontId="51" fillId="22" borderId="0" applyNumberFormat="0" applyBorder="0" applyAlignment="0" applyProtection="0">
      <alignment vertical="center"/>
    </xf>
    <xf numFmtId="0" fontId="0" fillId="0" borderId="0">
      <alignment vertical="center"/>
    </xf>
    <xf numFmtId="0" fontId="61" fillId="6" borderId="22" applyNumberFormat="0" applyAlignment="0" applyProtection="0">
      <alignment vertical="center"/>
    </xf>
    <xf numFmtId="0" fontId="39" fillId="0" borderId="0">
      <alignment vertical="center"/>
    </xf>
    <xf numFmtId="0" fontId="39" fillId="0" borderId="0">
      <alignment vertical="center"/>
    </xf>
    <xf numFmtId="0" fontId="46" fillId="6" borderId="16" applyNumberFormat="0" applyAlignment="0" applyProtection="0">
      <alignment vertical="center"/>
    </xf>
    <xf numFmtId="0" fontId="2" fillId="21" borderId="0" applyNumberFormat="0" applyBorder="0" applyAlignment="0" applyProtection="0">
      <alignment vertical="center"/>
    </xf>
    <xf numFmtId="0" fontId="66" fillId="20" borderId="23" applyNumberFormat="0" applyAlignment="0" applyProtection="0">
      <alignment vertical="center"/>
    </xf>
    <xf numFmtId="0" fontId="44" fillId="16" borderId="0" applyNumberFormat="0" applyBorder="0" applyAlignment="0" applyProtection="0">
      <alignment vertical="center"/>
    </xf>
    <xf numFmtId="0" fontId="51" fillId="10" borderId="0" applyNumberFormat="0" applyBorder="0" applyAlignment="0" applyProtection="0">
      <alignment vertical="center"/>
    </xf>
    <xf numFmtId="0" fontId="0" fillId="0" borderId="0">
      <alignment vertical="center"/>
    </xf>
    <xf numFmtId="177" fontId="0" fillId="0" borderId="0" applyFont="0" applyFill="0" applyBorder="0" applyAlignment="0" applyProtection="0"/>
    <xf numFmtId="0" fontId="12" fillId="0" borderId="1">
      <alignment horizontal="distributed" vertical="center" wrapText="1"/>
    </xf>
    <xf numFmtId="0" fontId="50" fillId="0" borderId="18" applyNumberFormat="0" applyFill="0" applyAlignment="0" applyProtection="0">
      <alignment vertical="center"/>
    </xf>
    <xf numFmtId="0" fontId="68" fillId="0" borderId="24" applyNumberFormat="0" applyFill="0" applyAlignment="0" applyProtection="0">
      <alignment vertical="center"/>
    </xf>
    <xf numFmtId="0" fontId="69" fillId="23" borderId="0" applyNumberFormat="0" applyBorder="0" applyAlignment="0" applyProtection="0">
      <alignment vertical="center"/>
    </xf>
    <xf numFmtId="0" fontId="70" fillId="24" borderId="0" applyNumberFormat="0" applyBorder="0" applyAlignment="0" applyProtection="0">
      <alignment vertical="center"/>
    </xf>
    <xf numFmtId="0" fontId="44" fillId="25" borderId="0" applyNumberFormat="0" applyBorder="0" applyAlignment="0" applyProtection="0">
      <alignment vertical="center"/>
    </xf>
    <xf numFmtId="0" fontId="51" fillId="26" borderId="0" applyNumberFormat="0" applyBorder="0" applyAlignment="0" applyProtection="0">
      <alignment vertical="center"/>
    </xf>
    <xf numFmtId="0" fontId="0" fillId="0" borderId="0">
      <alignment vertical="center"/>
    </xf>
    <xf numFmtId="0" fontId="42" fillId="0" borderId="0"/>
    <xf numFmtId="0" fontId="12" fillId="0" borderId="1">
      <alignment horizontal="distributed" vertical="center" wrapText="1"/>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179" fontId="0" fillId="0" borderId="0" applyFont="0" applyFill="0" applyBorder="0" applyAlignment="0" applyProtection="0">
      <alignment vertical="center"/>
    </xf>
    <xf numFmtId="0" fontId="0" fillId="0" borderId="0"/>
    <xf numFmtId="0" fontId="51" fillId="31" borderId="0" applyNumberFormat="0" applyBorder="0" applyAlignment="0" applyProtection="0">
      <alignment vertical="center"/>
    </xf>
    <xf numFmtId="0" fontId="0" fillId="0" borderId="0">
      <alignment vertical="center"/>
    </xf>
    <xf numFmtId="0" fontId="51" fillId="32" borderId="0" applyNumberFormat="0" applyBorder="0" applyAlignment="0" applyProtection="0">
      <alignment vertical="center"/>
    </xf>
    <xf numFmtId="0" fontId="0" fillId="0" borderId="0">
      <alignment vertical="center"/>
    </xf>
    <xf numFmtId="0" fontId="44" fillId="33" borderId="0" applyNumberFormat="0" applyBorder="0" applyAlignment="0" applyProtection="0">
      <alignment vertical="center"/>
    </xf>
    <xf numFmtId="0" fontId="44" fillId="34" borderId="0" applyNumberFormat="0" applyBorder="0" applyAlignment="0" applyProtection="0">
      <alignment vertical="center"/>
    </xf>
    <xf numFmtId="0" fontId="2" fillId="0" borderId="0">
      <alignment vertical="center"/>
    </xf>
    <xf numFmtId="0" fontId="51" fillId="35" borderId="0" applyNumberFormat="0" applyBorder="0" applyAlignment="0" applyProtection="0">
      <alignment vertical="center"/>
    </xf>
    <xf numFmtId="0" fontId="0" fillId="0" borderId="0">
      <alignment vertical="center"/>
    </xf>
    <xf numFmtId="0" fontId="0" fillId="0" borderId="0"/>
    <xf numFmtId="0" fontId="44" fillId="36" borderId="0" applyNumberFormat="0" applyBorder="0" applyAlignment="0" applyProtection="0">
      <alignment vertical="center"/>
    </xf>
    <xf numFmtId="0" fontId="51" fillId="37" borderId="0" applyNumberFormat="0" applyBorder="0" applyAlignment="0" applyProtection="0">
      <alignment vertical="center"/>
    </xf>
    <xf numFmtId="0" fontId="51" fillId="38" borderId="0" applyNumberFormat="0" applyBorder="0" applyAlignment="0" applyProtection="0">
      <alignment vertical="center"/>
    </xf>
    <xf numFmtId="0" fontId="44" fillId="39" borderId="0" applyNumberFormat="0" applyBorder="0" applyAlignment="0" applyProtection="0">
      <alignment vertical="center"/>
    </xf>
    <xf numFmtId="0" fontId="51" fillId="40" borderId="0" applyNumberFormat="0" applyBorder="0" applyAlignment="0" applyProtection="0">
      <alignment vertical="center"/>
    </xf>
    <xf numFmtId="0" fontId="43" fillId="0" borderId="0"/>
    <xf numFmtId="0" fontId="2" fillId="0" borderId="0">
      <alignment vertical="center"/>
    </xf>
    <xf numFmtId="0" fontId="43" fillId="0" borderId="0"/>
    <xf numFmtId="0" fontId="0" fillId="0" borderId="0"/>
    <xf numFmtId="0" fontId="0" fillId="0" borderId="0"/>
    <xf numFmtId="0" fontId="39" fillId="0" borderId="0">
      <alignment vertical="center"/>
    </xf>
    <xf numFmtId="0" fontId="58" fillId="12" borderId="0" applyNumberFormat="0" applyBorder="0" applyAlignment="0" applyProtection="0">
      <alignment vertical="center"/>
    </xf>
    <xf numFmtId="0" fontId="43" fillId="0" borderId="0"/>
    <xf numFmtId="0" fontId="2" fillId="41" borderId="0" applyNumberFormat="0" applyBorder="0" applyAlignment="0" applyProtection="0">
      <alignment vertical="center"/>
    </xf>
    <xf numFmtId="0" fontId="2" fillId="41" borderId="0" applyNumberFormat="0" applyBorder="0" applyAlignment="0" applyProtection="0">
      <alignment vertical="center"/>
    </xf>
    <xf numFmtId="0" fontId="2" fillId="41" borderId="0" applyNumberFormat="0" applyBorder="0" applyAlignment="0" applyProtection="0">
      <alignment vertical="center"/>
    </xf>
    <xf numFmtId="0" fontId="0" fillId="0" borderId="0">
      <alignment vertical="center"/>
    </xf>
    <xf numFmtId="0" fontId="2" fillId="41" borderId="0" applyNumberFormat="0" applyBorder="0" applyAlignment="0" applyProtection="0">
      <alignment vertical="center"/>
    </xf>
    <xf numFmtId="0" fontId="2" fillId="4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0" borderId="0">
      <alignment vertical="center"/>
    </xf>
    <xf numFmtId="0" fontId="2" fillId="41" borderId="0" applyNumberFormat="0" applyBorder="0" applyAlignment="0" applyProtection="0">
      <alignment vertical="center"/>
    </xf>
    <xf numFmtId="0" fontId="0" fillId="0" borderId="0"/>
    <xf numFmtId="0" fontId="2" fillId="21" borderId="0" applyNumberFormat="0" applyBorder="0" applyAlignment="0" applyProtection="0">
      <alignment vertical="center"/>
    </xf>
    <xf numFmtId="0" fontId="2" fillId="42" borderId="0" applyNumberFormat="0" applyBorder="0" applyAlignment="0" applyProtection="0">
      <alignment vertical="center"/>
    </xf>
    <xf numFmtId="0" fontId="2" fillId="41" borderId="0" applyNumberFormat="0" applyBorder="0" applyAlignment="0" applyProtection="0">
      <alignment vertical="center"/>
    </xf>
    <xf numFmtId="0" fontId="2" fillId="41" borderId="0" applyNumberFormat="0" applyBorder="0" applyAlignment="0" applyProtection="0">
      <alignment vertical="center"/>
    </xf>
    <xf numFmtId="0" fontId="2" fillId="41" borderId="0" applyNumberFormat="0" applyBorder="0" applyAlignment="0" applyProtection="0">
      <alignment vertical="center"/>
    </xf>
    <xf numFmtId="0" fontId="2" fillId="43" borderId="0" applyNumberFormat="0" applyBorder="0" applyAlignment="0" applyProtection="0">
      <alignment vertical="center"/>
    </xf>
    <xf numFmtId="0" fontId="72" fillId="0" borderId="0">
      <alignment vertical="center"/>
    </xf>
    <xf numFmtId="0" fontId="2" fillId="4" borderId="0" applyNumberFormat="0" applyBorder="0" applyAlignment="0" applyProtection="0">
      <alignment vertical="center"/>
    </xf>
    <xf numFmtId="0" fontId="2" fillId="44" borderId="0" applyNumberFormat="0" applyBorder="0" applyAlignment="0" applyProtection="0">
      <alignment vertical="center"/>
    </xf>
    <xf numFmtId="0" fontId="2" fillId="0" borderId="0">
      <alignment vertical="center"/>
    </xf>
    <xf numFmtId="0" fontId="2" fillId="43" borderId="0" applyNumberFormat="0" applyBorder="0" applyAlignment="0" applyProtection="0">
      <alignment vertical="center"/>
    </xf>
    <xf numFmtId="0" fontId="2" fillId="45" borderId="0" applyNumberFormat="0" applyBorder="0" applyAlignment="0" applyProtection="0">
      <alignment vertical="center"/>
    </xf>
    <xf numFmtId="0" fontId="53" fillId="9" borderId="0" applyNumberFormat="0" applyBorder="0" applyAlignment="0" applyProtection="0">
      <alignment vertical="center"/>
    </xf>
    <xf numFmtId="0" fontId="38" fillId="46" borderId="0" applyNumberFormat="0" applyBorder="0" applyAlignment="0" applyProtection="0">
      <alignment vertical="center"/>
    </xf>
    <xf numFmtId="0" fontId="0" fillId="0" borderId="0">
      <alignment vertical="center"/>
    </xf>
    <xf numFmtId="0" fontId="0" fillId="0" borderId="0">
      <alignment vertical="center"/>
    </xf>
    <xf numFmtId="0" fontId="38" fillId="46" borderId="0" applyNumberFormat="0" applyBorder="0" applyAlignment="0" applyProtection="0">
      <alignment vertical="center"/>
    </xf>
    <xf numFmtId="0" fontId="39" fillId="0" borderId="0">
      <alignment vertical="center"/>
    </xf>
    <xf numFmtId="0" fontId="38" fillId="4" borderId="0" applyNumberFormat="0" applyBorder="0" applyAlignment="0" applyProtection="0">
      <alignment vertical="center"/>
    </xf>
    <xf numFmtId="0" fontId="20" fillId="0" borderId="0">
      <alignment vertical="center"/>
    </xf>
    <xf numFmtId="0" fontId="42" fillId="0" borderId="0"/>
    <xf numFmtId="0" fontId="49" fillId="0" borderId="17" applyNumberFormat="0" applyFill="0" applyAlignment="0" applyProtection="0">
      <alignment vertical="center"/>
    </xf>
    <xf numFmtId="0" fontId="38" fillId="4" borderId="0" applyNumberFormat="0" applyBorder="0" applyAlignment="0" applyProtection="0">
      <alignment vertical="center"/>
    </xf>
    <xf numFmtId="0" fontId="0" fillId="0" borderId="0"/>
    <xf numFmtId="0" fontId="38" fillId="4" borderId="0" applyNumberFormat="0" applyBorder="0" applyAlignment="0" applyProtection="0">
      <alignment vertical="center"/>
    </xf>
    <xf numFmtId="183" fontId="8" fillId="0" borderId="0"/>
    <xf numFmtId="0" fontId="0" fillId="0" borderId="0"/>
    <xf numFmtId="0" fontId="38" fillId="4" borderId="0" applyNumberFormat="0" applyBorder="0" applyAlignment="0" applyProtection="0">
      <alignment vertical="center"/>
    </xf>
    <xf numFmtId="0" fontId="0" fillId="0" borderId="0"/>
    <xf numFmtId="0" fontId="39" fillId="0" borderId="0">
      <alignment vertical="center"/>
    </xf>
    <xf numFmtId="0" fontId="38" fillId="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8" borderId="0" applyNumberFormat="0" applyBorder="0" applyAlignment="0" applyProtection="0">
      <alignment vertical="center"/>
    </xf>
    <xf numFmtId="0" fontId="38" fillId="48" borderId="0" applyNumberFormat="0" applyBorder="0" applyAlignment="0" applyProtection="0">
      <alignment vertical="center"/>
    </xf>
    <xf numFmtId="0" fontId="38" fillId="49" borderId="0" applyNumberFormat="0" applyBorder="0" applyAlignment="0" applyProtection="0">
      <alignment vertical="center"/>
    </xf>
    <xf numFmtId="0" fontId="38" fillId="49" borderId="0" applyNumberFormat="0" applyBorder="0" applyAlignment="0" applyProtection="0">
      <alignment vertical="center"/>
    </xf>
    <xf numFmtId="180" fontId="74" fillId="0" borderId="0" applyFill="0" applyBorder="0" applyAlignment="0"/>
    <xf numFmtId="0" fontId="0" fillId="0" borderId="0"/>
    <xf numFmtId="180" fontId="74" fillId="0" borderId="0" applyFill="0" applyBorder="0" applyAlignment="0"/>
    <xf numFmtId="0" fontId="74" fillId="0" borderId="0" applyNumberFormat="0" applyFill="0" applyBorder="0" applyAlignment="0" applyProtection="0">
      <alignment vertical="top"/>
    </xf>
    <xf numFmtId="0" fontId="39" fillId="0" borderId="0">
      <alignment vertical="center"/>
    </xf>
    <xf numFmtId="0" fontId="72" fillId="0" borderId="0">
      <alignment vertical="center"/>
    </xf>
    <xf numFmtId="180" fontId="74" fillId="0" borderId="0" applyFill="0" applyBorder="0" applyAlignment="0"/>
    <xf numFmtId="41" fontId="0" fillId="0" borderId="0" applyFont="0" applyFill="0" applyBorder="0" applyAlignment="0" applyProtection="0"/>
    <xf numFmtId="0" fontId="20" fillId="0" borderId="0">
      <alignment vertical="center"/>
    </xf>
    <xf numFmtId="41" fontId="0" fillId="0" borderId="0" applyFont="0" applyFill="0" applyBorder="0" applyAlignment="0" applyProtection="0"/>
    <xf numFmtId="0" fontId="20" fillId="0" borderId="0">
      <alignment vertical="center"/>
    </xf>
    <xf numFmtId="0" fontId="73" fillId="0" borderId="0" applyNumberFormat="0" applyFill="0" applyBorder="0" applyAlignment="0" applyProtection="0">
      <alignment vertical="top"/>
      <protection locked="0"/>
    </xf>
    <xf numFmtId="41" fontId="0" fillId="0" borderId="0" applyFont="0" applyFill="0" applyBorder="0" applyAlignment="0" applyProtection="0"/>
    <xf numFmtId="0" fontId="0" fillId="0" borderId="0"/>
    <xf numFmtId="0" fontId="73" fillId="0" borderId="0" applyNumberFormat="0" applyFill="0" applyBorder="0" applyAlignment="0" applyProtection="0">
      <alignment vertical="top"/>
      <protection locked="0"/>
    </xf>
    <xf numFmtId="41" fontId="0" fillId="0" borderId="0" applyFont="0" applyFill="0" applyBorder="0" applyAlignment="0" applyProtection="0"/>
    <xf numFmtId="0" fontId="73" fillId="0" borderId="0" applyNumberFormat="0" applyFill="0" applyBorder="0" applyAlignment="0" applyProtection="0">
      <alignment vertical="top"/>
      <protection locked="0"/>
    </xf>
    <xf numFmtId="41" fontId="0" fillId="0" borderId="0" applyFont="0" applyFill="0" applyBorder="0" applyAlignment="0" applyProtection="0"/>
    <xf numFmtId="0" fontId="39" fillId="0" borderId="0">
      <alignment vertical="center"/>
    </xf>
    <xf numFmtId="0" fontId="39" fillId="0" borderId="0">
      <alignment vertical="center"/>
    </xf>
    <xf numFmtId="0" fontId="73" fillId="0" borderId="0" applyNumberFormat="0" applyFill="0" applyBorder="0" applyAlignment="0" applyProtection="0">
      <alignment vertical="top"/>
      <protection locked="0"/>
    </xf>
    <xf numFmtId="41" fontId="0" fillId="0" borderId="0" applyFont="0" applyFill="0" applyBorder="0" applyAlignment="0" applyProtection="0"/>
    <xf numFmtId="0" fontId="2" fillId="0" borderId="0">
      <alignment vertical="center"/>
    </xf>
    <xf numFmtId="0" fontId="2" fillId="0" borderId="0">
      <alignment vertical="center"/>
    </xf>
    <xf numFmtId="0" fontId="2" fillId="0" borderId="0">
      <alignment vertical="center"/>
    </xf>
    <xf numFmtId="0" fontId="73" fillId="0" borderId="0" applyNumberFormat="0" applyFill="0" applyBorder="0" applyAlignment="0" applyProtection="0">
      <alignment vertical="top"/>
      <protection locked="0"/>
    </xf>
    <xf numFmtId="41" fontId="2" fillId="0" borderId="0" applyFont="0" applyFill="0" applyBorder="0" applyAlignment="0" applyProtection="0"/>
    <xf numFmtId="41" fontId="2" fillId="0" borderId="0" applyFont="0" applyFill="0" applyBorder="0" applyAlignment="0" applyProtection="0"/>
    <xf numFmtId="181" fontId="0" fillId="0" borderId="0" applyFont="0" applyFill="0" applyBorder="0" applyAlignment="0" applyProtection="0"/>
    <xf numFmtId="0" fontId="0" fillId="0" borderId="0"/>
    <xf numFmtId="41" fontId="0" fillId="0" borderId="0" applyFont="0" applyFill="0" applyBorder="0" applyAlignment="0" applyProtection="0"/>
    <xf numFmtId="41" fontId="0" fillId="0" borderId="0" applyFont="0" applyFill="0" applyBorder="0" applyAlignment="0" applyProtection="0"/>
    <xf numFmtId="41" fontId="0" fillId="0" borderId="0" applyFont="0" applyFill="0" applyBorder="0" applyAlignment="0" applyProtection="0"/>
    <xf numFmtId="41" fontId="0" fillId="0" borderId="0" applyFont="0" applyFill="0" applyBorder="0" applyAlignment="0" applyProtection="0"/>
    <xf numFmtId="41" fontId="0" fillId="0" borderId="0" applyFont="0" applyFill="0" applyBorder="0" applyAlignment="0" applyProtection="0"/>
    <xf numFmtId="41" fontId="2" fillId="0" borderId="0" applyFont="0" applyFill="0" applyBorder="0" applyAlignment="0" applyProtection="0"/>
    <xf numFmtId="0" fontId="0" fillId="0" borderId="0">
      <alignment vertical="center"/>
    </xf>
    <xf numFmtId="41" fontId="0" fillId="0" borderId="0" applyFont="0" applyFill="0" applyBorder="0" applyAlignment="0" applyProtection="0"/>
    <xf numFmtId="0" fontId="0" fillId="0" borderId="0"/>
    <xf numFmtId="0" fontId="2" fillId="0" borderId="0">
      <alignment vertical="center"/>
    </xf>
    <xf numFmtId="0" fontId="0" fillId="0" borderId="0"/>
    <xf numFmtId="41" fontId="0" fillId="0" borderId="0" applyFont="0" applyFill="0" applyBorder="0" applyAlignment="0" applyProtection="0"/>
    <xf numFmtId="41" fontId="0" fillId="0" borderId="0" applyFont="0" applyFill="0" applyBorder="0" applyAlignment="0" applyProtection="0"/>
    <xf numFmtId="185" fontId="8" fillId="0" borderId="0"/>
    <xf numFmtId="0" fontId="0" fillId="0" borderId="0"/>
    <xf numFmtId="185" fontId="8" fillId="0" borderId="0"/>
    <xf numFmtId="185" fontId="8" fillId="0" borderId="0"/>
    <xf numFmtId="43" fontId="0" fillId="0" borderId="0" applyFont="0" applyFill="0" applyBorder="0" applyAlignment="0" applyProtection="0"/>
    <xf numFmtId="0" fontId="39" fillId="0" borderId="0">
      <alignment vertical="center"/>
    </xf>
    <xf numFmtId="177" fontId="0" fillId="0" borderId="0" applyFont="0" applyFill="0" applyBorder="0" applyAlignment="0" applyProtection="0"/>
    <xf numFmtId="177" fontId="0" fillId="0" borderId="0" applyFont="0" applyFill="0" applyBorder="0" applyAlignment="0" applyProtection="0"/>
    <xf numFmtId="177" fontId="0" fillId="0" borderId="0" applyFont="0" applyFill="0" applyBorder="0" applyAlignment="0" applyProtection="0"/>
    <xf numFmtId="177" fontId="0" fillId="0" borderId="0" applyFont="0" applyFill="0" applyBorder="0" applyAlignment="0" applyProtection="0"/>
    <xf numFmtId="177" fontId="0"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0" fillId="0" borderId="0" applyFont="0" applyFill="0" applyBorder="0" applyAlignment="0" applyProtection="0"/>
    <xf numFmtId="183" fontId="8" fillId="0" borderId="0"/>
    <xf numFmtId="177" fontId="0" fillId="0" borderId="0" applyFont="0" applyFill="0" applyBorder="0" applyAlignment="0" applyProtection="0"/>
    <xf numFmtId="177" fontId="0" fillId="0" borderId="0" applyFont="0" applyFill="0" applyBorder="0" applyAlignment="0" applyProtection="0"/>
    <xf numFmtId="0" fontId="75" fillId="41" borderId="25" applyNumberFormat="0" applyAlignment="0" applyProtection="0">
      <alignment vertical="center"/>
    </xf>
    <xf numFmtId="0" fontId="2" fillId="0" borderId="0">
      <alignment vertical="center"/>
    </xf>
    <xf numFmtId="177" fontId="0" fillId="0" borderId="0" applyFont="0" applyFill="0" applyBorder="0" applyAlignment="0" applyProtection="0"/>
    <xf numFmtId="0" fontId="20" fillId="0" borderId="0">
      <alignment vertical="center"/>
    </xf>
    <xf numFmtId="0" fontId="71" fillId="0" borderId="0" applyProtection="0"/>
    <xf numFmtId="177" fontId="0" fillId="0" borderId="0" applyFont="0" applyFill="0" applyBorder="0" applyAlignment="0" applyProtection="0"/>
    <xf numFmtId="0" fontId="45" fillId="0" borderId="0" applyProtection="0"/>
    <xf numFmtId="177" fontId="2" fillId="0" borderId="0" applyFont="0" applyFill="0" applyBorder="0" applyAlignment="0" applyProtection="0"/>
    <xf numFmtId="0" fontId="2" fillId="0" borderId="0">
      <alignment vertical="center"/>
    </xf>
    <xf numFmtId="177" fontId="0" fillId="0" borderId="0" applyFont="0" applyFill="0" applyBorder="0" applyAlignment="0" applyProtection="0"/>
    <xf numFmtId="177" fontId="0" fillId="0" borderId="0" applyFont="0" applyFill="0" applyBorder="0" applyAlignment="0" applyProtection="0"/>
    <xf numFmtId="177" fontId="2" fillId="0" borderId="0" applyFont="0" applyFill="0" applyBorder="0" applyAlignment="0" applyProtection="0"/>
    <xf numFmtId="177" fontId="0" fillId="0" borderId="0" applyFont="0" applyFill="0" applyBorder="0" applyAlignment="0" applyProtection="0"/>
    <xf numFmtId="0" fontId="39" fillId="0" borderId="0">
      <alignment vertical="center"/>
    </xf>
    <xf numFmtId="187" fontId="8" fillId="0" borderId="0"/>
    <xf numFmtId="0" fontId="39" fillId="0" borderId="0">
      <alignment vertical="center"/>
    </xf>
    <xf numFmtId="187" fontId="8" fillId="0" borderId="0"/>
    <xf numFmtId="0" fontId="54" fillId="0" borderId="0">
      <alignment vertical="center"/>
    </xf>
    <xf numFmtId="187" fontId="8" fillId="0" borderId="0"/>
    <xf numFmtId="0" fontId="2" fillId="0" borderId="0">
      <alignment vertical="center"/>
    </xf>
    <xf numFmtId="0" fontId="2" fillId="0" borderId="0">
      <alignment vertical="center"/>
    </xf>
    <xf numFmtId="0" fontId="0" fillId="0" borderId="0"/>
    <xf numFmtId="0" fontId="55" fillId="0" borderId="0" applyProtection="0"/>
    <xf numFmtId="0" fontId="58" fillId="12" borderId="0" applyNumberFormat="0" applyBorder="0" applyAlignment="0" applyProtection="0">
      <alignment vertical="center"/>
    </xf>
    <xf numFmtId="0" fontId="55" fillId="0" borderId="0" applyProtection="0"/>
    <xf numFmtId="0" fontId="55" fillId="0" borderId="0" applyProtection="0"/>
    <xf numFmtId="0" fontId="2" fillId="0" borderId="0">
      <alignment vertical="center"/>
    </xf>
    <xf numFmtId="0" fontId="2" fillId="0" borderId="0">
      <alignment vertical="center"/>
    </xf>
    <xf numFmtId="183" fontId="8" fillId="0" borderId="0"/>
    <xf numFmtId="2" fontId="55" fillId="0" borderId="0" applyProtection="0"/>
    <xf numFmtId="0" fontId="39" fillId="0" borderId="0">
      <alignment vertical="center"/>
    </xf>
    <xf numFmtId="0" fontId="39" fillId="0" borderId="0">
      <alignment vertical="center"/>
    </xf>
    <xf numFmtId="0" fontId="47" fillId="7" borderId="0" applyNumberFormat="0" applyBorder="0" applyAlignment="0" applyProtection="0">
      <alignment vertical="center"/>
    </xf>
    <xf numFmtId="2" fontId="55" fillId="0" borderId="0" applyProtection="0"/>
    <xf numFmtId="0" fontId="2" fillId="0" borderId="0">
      <alignment vertical="center"/>
    </xf>
    <xf numFmtId="0" fontId="0" fillId="0" borderId="0">
      <alignment vertical="center"/>
    </xf>
    <xf numFmtId="2" fontId="55" fillId="0" borderId="0" applyProtection="0"/>
    <xf numFmtId="0" fontId="20" fillId="0" borderId="0">
      <alignment vertical="center"/>
    </xf>
    <xf numFmtId="0" fontId="45" fillId="0" borderId="15" applyNumberFormat="0" applyAlignment="0" applyProtection="0">
      <alignment horizontal="left" vertical="center"/>
    </xf>
    <xf numFmtId="0" fontId="0" fillId="0" borderId="0">
      <alignment vertical="center"/>
    </xf>
    <xf numFmtId="0" fontId="45" fillId="0" borderId="15" applyNumberFormat="0" applyAlignment="0" applyProtection="0">
      <alignment horizontal="left" vertical="center"/>
    </xf>
    <xf numFmtId="0" fontId="45" fillId="0" borderId="15" applyNumberFormat="0" applyAlignment="0" applyProtection="0">
      <alignment horizontal="left" vertical="center"/>
    </xf>
    <xf numFmtId="0" fontId="45" fillId="0" borderId="12">
      <alignment horizontal="left" vertical="center"/>
    </xf>
    <xf numFmtId="0" fontId="45" fillId="0" borderId="12">
      <alignment horizontal="left" vertical="center"/>
    </xf>
    <xf numFmtId="0" fontId="45" fillId="0" borderId="12">
      <alignment horizontal="left" vertical="center"/>
    </xf>
    <xf numFmtId="0" fontId="45" fillId="0" borderId="12">
      <alignment horizontal="left" vertical="center"/>
    </xf>
    <xf numFmtId="0" fontId="45" fillId="0" borderId="12">
      <alignment horizontal="left" vertical="center"/>
    </xf>
    <xf numFmtId="0" fontId="45" fillId="0" borderId="12">
      <alignment horizontal="left" vertical="center"/>
    </xf>
    <xf numFmtId="0" fontId="71" fillId="0" borderId="0" applyProtection="0"/>
    <xf numFmtId="0" fontId="71" fillId="0" borderId="0" applyProtection="0"/>
    <xf numFmtId="0" fontId="45" fillId="0" borderId="0" applyProtection="0"/>
    <xf numFmtId="0" fontId="45" fillId="0" borderId="0" applyProtection="0"/>
    <xf numFmtId="0" fontId="2" fillId="0" borderId="0">
      <alignment vertical="center"/>
    </xf>
    <xf numFmtId="37" fontId="60" fillId="0" borderId="0"/>
    <xf numFmtId="37" fontId="60" fillId="0" borderId="0"/>
    <xf numFmtId="37" fontId="60" fillId="0" borderId="0"/>
    <xf numFmtId="37" fontId="60" fillId="0" borderId="0"/>
    <xf numFmtId="0" fontId="0" fillId="0" borderId="0">
      <alignment vertical="center"/>
    </xf>
    <xf numFmtId="0" fontId="76" fillId="0" borderId="0"/>
    <xf numFmtId="0" fontId="57" fillId="0" borderId="0"/>
    <xf numFmtId="1" fontId="43" fillId="0" borderId="0"/>
    <xf numFmtId="0" fontId="0" fillId="0" borderId="0">
      <alignment vertical="center"/>
    </xf>
    <xf numFmtId="0" fontId="0" fillId="0" borderId="0">
      <alignment vertical="center"/>
    </xf>
    <xf numFmtId="0" fontId="0" fillId="0" borderId="0" applyNumberFormat="0" applyFill="0" applyBorder="0" applyAlignment="0" applyProtection="0"/>
    <xf numFmtId="0" fontId="20" fillId="0" borderId="0">
      <alignment vertical="center"/>
    </xf>
    <xf numFmtId="0" fontId="55" fillId="0" borderId="21" applyProtection="0"/>
    <xf numFmtId="0" fontId="55" fillId="0" borderId="21" applyProtection="0"/>
    <xf numFmtId="0" fontId="12" fillId="0" borderId="1">
      <alignment horizontal="distributed" vertical="center" wrapText="1"/>
    </xf>
    <xf numFmtId="0" fontId="55" fillId="0" borderId="21" applyProtection="0"/>
    <xf numFmtId="0" fontId="12" fillId="0" borderId="1">
      <alignment horizontal="distributed" vertical="center" wrapText="1"/>
    </xf>
    <xf numFmtId="0" fontId="72" fillId="0" borderId="0">
      <alignment vertical="center"/>
    </xf>
    <xf numFmtId="0" fontId="55" fillId="0" borderId="21" applyProtection="0"/>
    <xf numFmtId="0" fontId="12" fillId="0" borderId="1">
      <alignment horizontal="distributed" vertical="center" wrapText="1"/>
    </xf>
    <xf numFmtId="0" fontId="39" fillId="0" borderId="0">
      <alignment vertical="center"/>
    </xf>
    <xf numFmtId="0" fontId="39" fillId="0" borderId="0">
      <alignment vertical="center"/>
    </xf>
    <xf numFmtId="0" fontId="58" fillId="12" borderId="0" applyNumberFormat="0" applyBorder="0" applyAlignment="0" applyProtection="0">
      <alignment vertical="center"/>
    </xf>
    <xf numFmtId="0" fontId="55" fillId="0" borderId="21" applyProtection="0"/>
    <xf numFmtId="0" fontId="12" fillId="0" borderId="1">
      <alignment horizontal="distributed" vertical="center" wrapText="1"/>
    </xf>
    <xf numFmtId="0" fontId="55" fillId="0" borderId="21" applyProtection="0"/>
    <xf numFmtId="0" fontId="12" fillId="0" borderId="1">
      <alignment horizontal="distributed" vertical="center" wrapText="1"/>
    </xf>
    <xf numFmtId="0" fontId="2" fillId="0" borderId="0">
      <alignment vertical="center"/>
    </xf>
    <xf numFmtId="0" fontId="39" fillId="0" borderId="0">
      <alignment vertical="center"/>
    </xf>
    <xf numFmtId="0" fontId="42" fillId="0" borderId="0"/>
    <xf numFmtId="0" fontId="64" fillId="0" borderId="17" applyNumberFormat="0" applyFill="0" applyAlignment="0" applyProtection="0">
      <alignment vertical="center"/>
    </xf>
    <xf numFmtId="0" fontId="2" fillId="0" borderId="0">
      <alignment vertical="center"/>
    </xf>
    <xf numFmtId="0" fontId="42" fillId="0" borderId="0"/>
    <xf numFmtId="0" fontId="64" fillId="0" borderId="17" applyNumberFormat="0" applyFill="0" applyAlignment="0" applyProtection="0">
      <alignment vertical="center"/>
    </xf>
    <xf numFmtId="0" fontId="2" fillId="0" borderId="0">
      <alignment vertical="center"/>
    </xf>
    <xf numFmtId="0" fontId="42" fillId="0" borderId="0"/>
    <xf numFmtId="0" fontId="49" fillId="0" borderId="17" applyNumberFormat="0" applyFill="0" applyAlignment="0" applyProtection="0">
      <alignment vertical="center"/>
    </xf>
    <xf numFmtId="0" fontId="20" fillId="0" borderId="0">
      <alignment vertical="center"/>
    </xf>
    <xf numFmtId="0" fontId="40" fillId="0" borderId="14" applyNumberFormat="0" applyFill="0" applyAlignment="0" applyProtection="0">
      <alignment vertical="center"/>
    </xf>
    <xf numFmtId="0" fontId="2" fillId="0" borderId="0">
      <alignment vertical="center"/>
    </xf>
    <xf numFmtId="0" fontId="40" fillId="0" borderId="14" applyNumberFormat="0" applyFill="0" applyAlignment="0" applyProtection="0">
      <alignment vertical="center"/>
    </xf>
    <xf numFmtId="43" fontId="0" fillId="0" borderId="0" applyFont="0" applyFill="0" applyBorder="0" applyAlignment="0" applyProtection="0">
      <alignment vertical="center"/>
    </xf>
    <xf numFmtId="0" fontId="40" fillId="0" borderId="0" applyNumberFormat="0" applyFill="0" applyBorder="0" applyAlignment="0" applyProtection="0">
      <alignment vertical="center"/>
    </xf>
    <xf numFmtId="43" fontId="0" fillId="0" borderId="0" applyFont="0" applyFill="0" applyBorder="0" applyAlignment="0" applyProtection="0"/>
    <xf numFmtId="0" fontId="40" fillId="0" borderId="0" applyNumberFormat="0" applyFill="0" applyBorder="0" applyAlignment="0" applyProtection="0">
      <alignment vertical="center"/>
    </xf>
    <xf numFmtId="0" fontId="2" fillId="0" borderId="0">
      <alignment vertical="center"/>
    </xf>
    <xf numFmtId="0" fontId="36" fillId="0" borderId="0" applyNumberFormat="0" applyFill="0" applyBorder="0" applyAlignment="0" applyProtection="0">
      <alignment vertical="center"/>
    </xf>
    <xf numFmtId="0" fontId="2" fillId="0" borderId="0">
      <alignment vertical="center"/>
    </xf>
    <xf numFmtId="0" fontId="36" fillId="0" borderId="0" applyNumberFormat="0" applyFill="0" applyBorder="0" applyAlignment="0" applyProtection="0">
      <alignment vertical="center"/>
    </xf>
    <xf numFmtId="0" fontId="12" fillId="0" borderId="1">
      <alignment horizontal="distributed" vertical="center" wrapText="1"/>
    </xf>
    <xf numFmtId="0" fontId="12" fillId="0" borderId="1">
      <alignment horizontal="distributed" vertical="center" wrapText="1"/>
    </xf>
    <xf numFmtId="0" fontId="12" fillId="0" borderId="1">
      <alignment horizontal="distributed" vertical="center" wrapText="1"/>
    </xf>
    <xf numFmtId="0" fontId="12" fillId="0" borderId="1">
      <alignment horizontal="distributed" vertical="center" wrapText="1"/>
    </xf>
    <xf numFmtId="0" fontId="2" fillId="0" borderId="0">
      <alignment vertical="center"/>
    </xf>
    <xf numFmtId="0" fontId="12" fillId="0" borderId="1">
      <alignment horizontal="distributed" vertical="center" wrapText="1"/>
    </xf>
    <xf numFmtId="0" fontId="2" fillId="0" borderId="0">
      <alignment vertical="center"/>
    </xf>
    <xf numFmtId="0" fontId="20" fillId="0" borderId="0">
      <alignment vertical="center"/>
    </xf>
    <xf numFmtId="0" fontId="12" fillId="0" borderId="1">
      <alignment horizontal="distributed" vertical="center" wrapText="1"/>
    </xf>
    <xf numFmtId="0" fontId="12" fillId="0" borderId="1">
      <alignment horizontal="distributed" vertical="center" wrapText="1"/>
    </xf>
    <xf numFmtId="0" fontId="12" fillId="0" borderId="1">
      <alignment horizontal="distributed" vertical="center" wrapText="1"/>
    </xf>
    <xf numFmtId="0" fontId="12" fillId="0" borderId="1">
      <alignment horizontal="distributed" vertical="center" wrapText="1"/>
    </xf>
    <xf numFmtId="0" fontId="58" fillId="12" borderId="0" applyNumberFormat="0" applyBorder="0" applyAlignment="0" applyProtection="0">
      <alignment vertical="center"/>
    </xf>
    <xf numFmtId="188" fontId="12" fillId="0" borderId="1">
      <alignment vertical="center"/>
      <protection locked="0"/>
    </xf>
    <xf numFmtId="0" fontId="0" fillId="0" borderId="0">
      <alignment vertical="center"/>
    </xf>
    <xf numFmtId="0" fontId="58" fillId="12" borderId="0" applyNumberFormat="0" applyBorder="0" applyAlignment="0" applyProtection="0">
      <alignment vertical="center"/>
    </xf>
    <xf numFmtId="0" fontId="0" fillId="0" borderId="0"/>
    <xf numFmtId="0" fontId="0" fillId="0" borderId="0"/>
    <xf numFmtId="0" fontId="58" fillId="12" borderId="0" applyNumberFormat="0" applyBorder="0" applyAlignment="0" applyProtection="0">
      <alignment vertical="center"/>
    </xf>
    <xf numFmtId="0" fontId="2" fillId="0" borderId="0">
      <alignment vertical="center"/>
    </xf>
    <xf numFmtId="0" fontId="39" fillId="0" borderId="0">
      <alignment vertical="center"/>
    </xf>
    <xf numFmtId="0" fontId="39" fillId="0" borderId="0">
      <alignment vertical="center"/>
    </xf>
    <xf numFmtId="0" fontId="0" fillId="0" borderId="0">
      <alignment vertical="center"/>
    </xf>
    <xf numFmtId="0" fontId="58" fillId="12" borderId="0" applyNumberFormat="0" applyBorder="0" applyAlignment="0" applyProtection="0">
      <alignment vertical="center"/>
    </xf>
    <xf numFmtId="0" fontId="39" fillId="0" borderId="0">
      <alignment vertical="center"/>
    </xf>
    <xf numFmtId="0" fontId="39" fillId="0" borderId="0">
      <alignment vertical="center"/>
    </xf>
    <xf numFmtId="0" fontId="58" fillId="12" borderId="0" applyNumberFormat="0" applyBorder="0" applyAlignment="0" applyProtection="0">
      <alignment vertical="center"/>
    </xf>
    <xf numFmtId="0" fontId="58" fillId="12" borderId="0" applyNumberFormat="0" applyBorder="0" applyAlignment="0" applyProtection="0">
      <alignment vertical="center"/>
    </xf>
    <xf numFmtId="0" fontId="39" fillId="0" borderId="0">
      <alignment vertical="center"/>
    </xf>
    <xf numFmtId="0" fontId="39" fillId="0" borderId="0">
      <alignment vertical="center"/>
    </xf>
    <xf numFmtId="0" fontId="0" fillId="0" borderId="0">
      <alignment vertical="center"/>
    </xf>
    <xf numFmtId="0" fontId="39" fillId="0" borderId="0">
      <alignment vertical="center"/>
    </xf>
    <xf numFmtId="0" fontId="2" fillId="0" borderId="0">
      <alignment vertical="center"/>
    </xf>
    <xf numFmtId="0" fontId="2" fillId="0" borderId="0">
      <alignment vertical="center"/>
    </xf>
    <xf numFmtId="0" fontId="39" fillId="0" borderId="0">
      <alignment vertical="center"/>
    </xf>
    <xf numFmtId="0" fontId="20" fillId="0" borderId="0">
      <alignment vertical="center"/>
    </xf>
    <xf numFmtId="0" fontId="20" fillId="0" borderId="0">
      <alignment vertical="center"/>
    </xf>
    <xf numFmtId="0" fontId="20" fillId="0" borderId="0">
      <alignment vertical="center"/>
    </xf>
    <xf numFmtId="0" fontId="2" fillId="0" borderId="0">
      <alignment vertical="center"/>
    </xf>
    <xf numFmtId="0" fontId="2" fillId="0" borderId="0">
      <alignment vertical="center"/>
    </xf>
    <xf numFmtId="0" fontId="2" fillId="0" borderId="0">
      <alignment vertical="center"/>
    </xf>
    <xf numFmtId="0" fontId="39" fillId="0" borderId="0">
      <alignment vertical="center"/>
    </xf>
    <xf numFmtId="0" fontId="39" fillId="0" borderId="0">
      <alignment vertical="center"/>
    </xf>
    <xf numFmtId="0" fontId="20" fillId="0" borderId="0">
      <alignment vertical="center"/>
    </xf>
    <xf numFmtId="0" fontId="42" fillId="0" borderId="0"/>
    <xf numFmtId="0" fontId="0" fillId="0" borderId="0">
      <alignment vertical="center"/>
    </xf>
    <xf numFmtId="0" fontId="72" fillId="0" borderId="0">
      <alignment vertical="center"/>
    </xf>
    <xf numFmtId="0" fontId="72" fillId="0" borderId="0">
      <alignment vertical="center"/>
    </xf>
    <xf numFmtId="0" fontId="39" fillId="0" borderId="0">
      <alignment vertical="center"/>
    </xf>
    <xf numFmtId="0" fontId="39" fillId="0" borderId="0">
      <alignment vertical="center"/>
    </xf>
    <xf numFmtId="0" fontId="20" fillId="0" borderId="0">
      <alignment vertical="center"/>
    </xf>
    <xf numFmtId="0" fontId="20" fillId="0" borderId="0">
      <alignment vertical="center"/>
    </xf>
    <xf numFmtId="0" fontId="0" fillId="0" borderId="0">
      <alignment vertical="center"/>
    </xf>
    <xf numFmtId="0" fontId="39" fillId="0" borderId="0">
      <alignment vertical="center"/>
    </xf>
    <xf numFmtId="0" fontId="0" fillId="0" borderId="0">
      <alignment vertical="center"/>
    </xf>
    <xf numFmtId="0" fontId="3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9" fillId="0" borderId="0">
      <alignment vertical="center"/>
    </xf>
    <xf numFmtId="0" fontId="39" fillId="0" borderId="0">
      <alignment vertical="center"/>
    </xf>
    <xf numFmtId="0" fontId="0" fillId="0" borderId="0">
      <alignment vertical="center"/>
    </xf>
    <xf numFmtId="0" fontId="39" fillId="0" borderId="0">
      <alignment vertical="center"/>
    </xf>
    <xf numFmtId="0" fontId="39" fillId="0" borderId="0">
      <alignment vertical="center"/>
    </xf>
    <xf numFmtId="0" fontId="0" fillId="0" borderId="0">
      <alignment vertical="center"/>
    </xf>
    <xf numFmtId="0" fontId="20" fillId="0" borderId="0">
      <alignment vertical="center"/>
    </xf>
    <xf numFmtId="0" fontId="2" fillId="0" borderId="0">
      <alignment vertical="center"/>
    </xf>
    <xf numFmtId="0" fontId="20" fillId="0" borderId="0">
      <alignment vertical="center"/>
    </xf>
    <xf numFmtId="0" fontId="39" fillId="0" borderId="0">
      <alignment vertical="center"/>
    </xf>
    <xf numFmtId="0" fontId="39" fillId="0" borderId="0">
      <alignment vertical="center"/>
    </xf>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0" fillId="0" borderId="0">
      <alignment vertical="center"/>
    </xf>
    <xf numFmtId="0" fontId="39" fillId="0" borderId="0">
      <alignment vertical="center"/>
    </xf>
    <xf numFmtId="0" fontId="39" fillId="0" borderId="0">
      <alignment vertical="center"/>
    </xf>
    <xf numFmtId="0" fontId="2" fillId="0" borderId="0">
      <alignment vertical="center"/>
    </xf>
    <xf numFmtId="0" fontId="2" fillId="0" borderId="0">
      <alignment vertical="center"/>
    </xf>
    <xf numFmtId="0" fontId="39" fillId="0" borderId="0">
      <alignment vertical="center"/>
    </xf>
    <xf numFmtId="0" fontId="39" fillId="0" borderId="0">
      <alignment vertical="center"/>
    </xf>
    <xf numFmtId="0" fontId="2" fillId="0" borderId="0">
      <alignment vertical="center"/>
    </xf>
    <xf numFmtId="0" fontId="38" fillId="50" borderId="0" applyNumberFormat="0" applyBorder="0" applyAlignment="0" applyProtection="0">
      <alignment vertical="center"/>
    </xf>
    <xf numFmtId="0" fontId="72" fillId="0" borderId="0">
      <alignment vertical="center"/>
    </xf>
    <xf numFmtId="0" fontId="2"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2" fillId="0" borderId="0">
      <alignment vertical="center"/>
    </xf>
    <xf numFmtId="0" fontId="0" fillId="0" borderId="0"/>
    <xf numFmtId="0" fontId="0" fillId="0" borderId="0">
      <alignment vertical="center"/>
    </xf>
    <xf numFmtId="0" fontId="2" fillId="0" borderId="0">
      <alignment vertical="center"/>
    </xf>
    <xf numFmtId="0" fontId="0" fillId="0" borderId="0"/>
    <xf numFmtId="0" fontId="2"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8" fillId="5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8" fillId="47"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20" fillId="0" borderId="0">
      <alignment vertical="center"/>
    </xf>
    <xf numFmtId="0" fontId="38" fillId="48" borderId="0" applyNumberFormat="0" applyBorder="0" applyAlignment="0" applyProtection="0">
      <alignment vertical="center"/>
    </xf>
    <xf numFmtId="0" fontId="0" fillId="0" borderId="0">
      <alignment vertical="center"/>
    </xf>
    <xf numFmtId="0" fontId="2" fillId="0" borderId="0">
      <alignment vertical="center"/>
    </xf>
    <xf numFmtId="0" fontId="2" fillId="0" borderId="0">
      <alignment vertical="center"/>
    </xf>
    <xf numFmtId="0" fontId="0" fillId="0" borderId="0"/>
    <xf numFmtId="0" fontId="2" fillId="0" borderId="0">
      <alignment vertical="center"/>
    </xf>
    <xf numFmtId="0" fontId="20" fillId="0" borderId="0">
      <alignment vertical="center"/>
    </xf>
    <xf numFmtId="0" fontId="2" fillId="0" borderId="0">
      <alignment vertical="center"/>
    </xf>
    <xf numFmtId="0" fontId="2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39" fillId="0" borderId="0">
      <alignment vertical="center"/>
    </xf>
    <xf numFmtId="0" fontId="39" fillId="0" borderId="0">
      <alignment vertical="center"/>
    </xf>
    <xf numFmtId="0" fontId="0" fillId="0" borderId="0">
      <alignment vertical="center"/>
    </xf>
    <xf numFmtId="188" fontId="12" fillId="0" borderId="1">
      <alignment vertical="center"/>
      <protection locked="0"/>
    </xf>
    <xf numFmtId="0" fontId="0" fillId="0" borderId="0"/>
    <xf numFmtId="188" fontId="12" fillId="0" borderId="1">
      <alignment vertical="center"/>
      <protection locked="0"/>
    </xf>
    <xf numFmtId="0" fontId="0" fillId="0" borderId="0">
      <alignment vertical="center"/>
    </xf>
    <xf numFmtId="0" fontId="0" fillId="0" borderId="0"/>
    <xf numFmtId="0" fontId="20" fillId="0" borderId="0">
      <alignment vertical="center"/>
    </xf>
    <xf numFmtId="0" fontId="20"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20" fillId="0" borderId="0">
      <alignment vertical="center"/>
    </xf>
    <xf numFmtId="0" fontId="2" fillId="0" borderId="0">
      <alignment vertical="center"/>
    </xf>
    <xf numFmtId="0" fontId="75" fillId="41" borderId="25" applyNumberFormat="0" applyAlignment="0" applyProtection="0">
      <alignment vertical="center"/>
    </xf>
    <xf numFmtId="0" fontId="72"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9" fillId="0" borderId="0">
      <alignment vertical="center"/>
    </xf>
    <xf numFmtId="0" fontId="39" fillId="0" borderId="0">
      <alignment vertical="center"/>
    </xf>
    <xf numFmtId="0" fontId="2" fillId="0" borderId="0">
      <alignment vertical="center"/>
    </xf>
    <xf numFmtId="0" fontId="39" fillId="0" borderId="0">
      <alignment vertical="center"/>
    </xf>
    <xf numFmtId="0" fontId="39" fillId="0" borderId="0">
      <alignment vertical="center"/>
    </xf>
    <xf numFmtId="0" fontId="0" fillId="0" borderId="0">
      <alignment vertical="center"/>
    </xf>
    <xf numFmtId="0" fontId="2" fillId="0" borderId="0">
      <alignment vertical="center"/>
    </xf>
    <xf numFmtId="0" fontId="2" fillId="0" borderId="0">
      <alignment vertical="center"/>
    </xf>
    <xf numFmtId="0" fontId="0" fillId="0" borderId="0">
      <alignment vertical="center"/>
    </xf>
    <xf numFmtId="0" fontId="0" fillId="0" borderId="0">
      <alignment vertical="center"/>
    </xf>
    <xf numFmtId="0" fontId="0" fillId="0" borderId="0">
      <alignment vertical="center"/>
    </xf>
    <xf numFmtId="0" fontId="20" fillId="0" borderId="0">
      <alignment vertical="center"/>
    </xf>
    <xf numFmtId="0" fontId="20" fillId="0" borderId="0">
      <alignment vertical="center"/>
    </xf>
    <xf numFmtId="0" fontId="2" fillId="0" borderId="0">
      <alignment vertical="center"/>
    </xf>
    <xf numFmtId="0" fontId="54" fillId="0" borderId="0">
      <alignment vertical="center"/>
    </xf>
    <xf numFmtId="0" fontId="39"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2" fillId="0" borderId="0">
      <alignment vertical="center"/>
    </xf>
    <xf numFmtId="0" fontId="2" fillId="0" borderId="0">
      <alignment vertical="center"/>
    </xf>
    <xf numFmtId="0" fontId="39" fillId="0" borderId="0"/>
    <xf numFmtId="0" fontId="20" fillId="0" borderId="0">
      <alignment vertical="center"/>
    </xf>
    <xf numFmtId="0" fontId="39" fillId="0" borderId="0"/>
    <xf numFmtId="0" fontId="2" fillId="0" borderId="0">
      <alignment vertical="center"/>
    </xf>
    <xf numFmtId="0" fontId="3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0" fillId="0" borderId="0">
      <alignment vertical="center"/>
    </xf>
    <xf numFmtId="0" fontId="39" fillId="0" borderId="0"/>
    <xf numFmtId="0" fontId="39" fillId="0" borderId="0">
      <alignment vertical="center"/>
    </xf>
    <xf numFmtId="0" fontId="0" fillId="0" borderId="0"/>
    <xf numFmtId="0" fontId="20" fillId="0" borderId="0">
      <alignment vertical="center"/>
    </xf>
    <xf numFmtId="0" fontId="20" fillId="0" borderId="0">
      <alignment vertical="center"/>
    </xf>
    <xf numFmtId="0" fontId="0" fillId="0" borderId="0"/>
    <xf numFmtId="0" fontId="20" fillId="0" borderId="0">
      <alignment vertical="center"/>
    </xf>
    <xf numFmtId="0" fontId="39"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20" fillId="0" borderId="0">
      <alignment vertical="center"/>
    </xf>
    <xf numFmtId="0" fontId="0" fillId="0" borderId="0">
      <alignment vertical="center"/>
    </xf>
    <xf numFmtId="0" fontId="39" fillId="0" borderId="0"/>
    <xf numFmtId="0" fontId="2"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xf numFmtId="0" fontId="0"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9" fillId="0" borderId="0">
      <alignment vertical="center"/>
    </xf>
    <xf numFmtId="0" fontId="20" fillId="0" borderId="0">
      <alignment vertical="center"/>
    </xf>
    <xf numFmtId="0" fontId="20" fillId="0" borderId="0">
      <alignment vertical="center"/>
    </xf>
    <xf numFmtId="0" fontId="20" fillId="0" borderId="0">
      <alignment vertical="center"/>
    </xf>
    <xf numFmtId="0" fontId="2" fillId="0" borderId="0">
      <alignment vertical="center"/>
    </xf>
    <xf numFmtId="0" fontId="2" fillId="0" borderId="0">
      <alignment vertical="center"/>
    </xf>
    <xf numFmtId="0" fontId="20" fillId="0" borderId="0">
      <alignment vertical="center"/>
    </xf>
    <xf numFmtId="0" fontId="39" fillId="0" borderId="0">
      <alignment vertical="center"/>
    </xf>
    <xf numFmtId="0" fontId="20" fillId="0" borderId="0">
      <alignment vertical="center"/>
    </xf>
    <xf numFmtId="0" fontId="2" fillId="0" borderId="0">
      <alignment vertical="center"/>
    </xf>
    <xf numFmtId="0" fontId="2" fillId="0" borderId="0">
      <alignment vertical="center"/>
    </xf>
    <xf numFmtId="0" fontId="2" fillId="0" borderId="0">
      <alignment vertical="center"/>
    </xf>
    <xf numFmtId="0" fontId="20" fillId="0" borderId="0">
      <alignment vertical="center"/>
    </xf>
    <xf numFmtId="0" fontId="2" fillId="0" borderId="0">
      <alignment vertical="center"/>
    </xf>
    <xf numFmtId="0" fontId="39" fillId="0" borderId="0">
      <alignment vertical="center"/>
    </xf>
    <xf numFmtId="0" fontId="2" fillId="0" borderId="0">
      <alignment vertical="center"/>
    </xf>
    <xf numFmtId="0" fontId="2" fillId="0" borderId="0">
      <alignment vertical="center"/>
    </xf>
    <xf numFmtId="0" fontId="20" fillId="0" borderId="0">
      <alignment vertical="center"/>
    </xf>
    <xf numFmtId="0" fontId="2" fillId="0" borderId="0">
      <alignment vertical="center"/>
    </xf>
    <xf numFmtId="0" fontId="2" fillId="0" borderId="0">
      <alignment vertical="center"/>
    </xf>
    <xf numFmtId="0" fontId="0" fillId="0" borderId="0"/>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 fillId="0" borderId="0">
      <alignment vertical="center"/>
    </xf>
    <xf numFmtId="0" fontId="39" fillId="0" borderId="0">
      <alignment vertical="center"/>
    </xf>
    <xf numFmtId="0" fontId="20" fillId="0" borderId="0">
      <alignment vertical="center"/>
    </xf>
    <xf numFmtId="0" fontId="2" fillId="0" borderId="0">
      <alignment vertical="center"/>
    </xf>
    <xf numFmtId="0" fontId="2" fillId="0" borderId="0">
      <alignment vertical="center"/>
    </xf>
    <xf numFmtId="0" fontId="2" fillId="0" borderId="0">
      <alignment vertical="center"/>
    </xf>
    <xf numFmtId="0" fontId="20" fillId="0" borderId="0">
      <alignment vertical="center"/>
    </xf>
    <xf numFmtId="0" fontId="20" fillId="0" borderId="0"/>
    <xf numFmtId="0" fontId="20" fillId="0" borderId="0">
      <alignment vertical="center"/>
    </xf>
    <xf numFmtId="0" fontId="20" fillId="0" borderId="0">
      <alignment vertical="center"/>
    </xf>
    <xf numFmtId="0" fontId="39" fillId="0" borderId="0">
      <alignment vertical="center"/>
    </xf>
    <xf numFmtId="0" fontId="39" fillId="0" borderId="0">
      <alignment vertical="center"/>
    </xf>
    <xf numFmtId="0" fontId="2" fillId="0" borderId="0">
      <alignment vertical="center"/>
    </xf>
    <xf numFmtId="0" fontId="0" fillId="0" borderId="0">
      <alignment vertical="center"/>
    </xf>
    <xf numFmtId="0" fontId="0" fillId="0" borderId="0">
      <alignment vertical="center"/>
    </xf>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xf numFmtId="0" fontId="0" fillId="0" borderId="0" applyNumberFormat="0" applyFill="0" applyBorder="0" applyAlignment="0" applyProtection="0"/>
    <xf numFmtId="9" fontId="0" fillId="0" borderId="0" applyFont="0" applyFill="0" applyBorder="0" applyAlignment="0" applyProtection="0"/>
    <xf numFmtId="0" fontId="53" fillId="9" borderId="0" applyNumberFormat="0" applyBorder="0" applyAlignment="0" applyProtection="0">
      <alignment vertical="center"/>
    </xf>
    <xf numFmtId="0" fontId="53" fillId="9" borderId="0" applyNumberFormat="0" applyBorder="0" applyAlignment="0" applyProtection="0">
      <alignment vertical="center"/>
    </xf>
    <xf numFmtId="0" fontId="53" fillId="9" borderId="0" applyNumberFormat="0" applyBorder="0" applyAlignment="0" applyProtection="0">
      <alignment vertical="center"/>
    </xf>
    <xf numFmtId="0" fontId="53" fillId="9" borderId="0" applyNumberFormat="0" applyBorder="0" applyAlignment="0" applyProtection="0">
      <alignment vertical="center"/>
    </xf>
    <xf numFmtId="0" fontId="53" fillId="9" borderId="0" applyNumberFormat="0" applyBorder="0" applyAlignment="0" applyProtection="0">
      <alignment vertical="center"/>
    </xf>
    <xf numFmtId="0" fontId="53" fillId="9" borderId="0" applyNumberFormat="0" applyBorder="0" applyAlignment="0" applyProtection="0">
      <alignment vertical="center"/>
    </xf>
    <xf numFmtId="0" fontId="53" fillId="9" borderId="0" applyNumberFormat="0" applyBorder="0" applyAlignment="0" applyProtection="0">
      <alignment vertical="center"/>
    </xf>
    <xf numFmtId="0" fontId="73"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0" fontId="1" fillId="0" borderId="26" applyNumberFormat="0" applyFill="0" applyAlignment="0" applyProtection="0">
      <alignment vertical="center"/>
    </xf>
    <xf numFmtId="0" fontId="1" fillId="0" borderId="26" applyNumberFormat="0" applyFill="0" applyAlignment="0" applyProtection="0">
      <alignment vertical="center"/>
    </xf>
    <xf numFmtId="0" fontId="77" fillId="52" borderId="25" applyNumberFormat="0" applyAlignment="0" applyProtection="0">
      <alignment vertical="center"/>
    </xf>
    <xf numFmtId="0" fontId="77" fillId="52" borderId="25" applyNumberFormat="0" applyAlignment="0" applyProtection="0">
      <alignment vertical="center"/>
    </xf>
    <xf numFmtId="0" fontId="78" fillId="53" borderId="27" applyNumberFormat="0" applyAlignment="0" applyProtection="0">
      <alignment vertical="center"/>
    </xf>
    <xf numFmtId="0" fontId="78" fillId="53" borderId="27" applyNumberFormat="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81" fillId="0" borderId="28" applyNumberFormat="0" applyFill="0" applyAlignment="0" applyProtection="0">
      <alignment vertical="center"/>
    </xf>
    <xf numFmtId="0" fontId="81" fillId="0" borderId="28" applyNumberFormat="0" applyFill="0" applyAlignment="0" applyProtection="0">
      <alignment vertical="center"/>
    </xf>
    <xf numFmtId="190" fontId="0" fillId="0" borderId="0" applyFont="0" applyFill="0" applyBorder="0" applyAlignment="0" applyProtection="0"/>
    <xf numFmtId="184" fontId="0" fillId="0" borderId="0" applyFont="0" applyFill="0" applyBorder="0" applyAlignment="0" applyProtection="0"/>
    <xf numFmtId="178" fontId="0" fillId="0" borderId="0" applyFont="0" applyFill="0" applyBorder="0" applyAlignment="0" applyProtection="0"/>
    <xf numFmtId="192" fontId="0" fillId="0" borderId="0" applyFont="0" applyFill="0" applyBorder="0" applyAlignment="0" applyProtection="0"/>
    <xf numFmtId="0" fontId="43" fillId="0" borderId="0"/>
    <xf numFmtId="41" fontId="0" fillId="0" borderId="0" applyFont="0" applyFill="0" applyBorder="0" applyAlignment="0" applyProtection="0"/>
    <xf numFmtId="4" fontId="0" fillId="0" borderId="0" applyFont="0" applyFill="0" applyBorder="0" applyAlignment="0" applyProtection="0"/>
    <xf numFmtId="41"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0" fillId="0" borderId="0" applyFont="0" applyFill="0" applyBorder="0" applyAlignment="0" applyProtection="0">
      <alignment vertical="center"/>
    </xf>
    <xf numFmtId="43" fontId="24"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189" fontId="2" fillId="0" borderId="0" applyFont="0" applyFill="0" applyBorder="0" applyAlignment="0" applyProtection="0">
      <alignment vertical="center"/>
    </xf>
    <xf numFmtId="179" fontId="0" fillId="0" borderId="0" applyFont="0" applyFill="0" applyBorder="0" applyAlignment="0" applyProtection="0">
      <alignment vertical="center"/>
    </xf>
    <xf numFmtId="41" fontId="0" fillId="0" borderId="0" applyFont="0" applyFill="0" applyBorder="0" applyAlignment="0" applyProtection="0">
      <alignment vertical="center"/>
    </xf>
    <xf numFmtId="41" fontId="0" fillId="0" borderId="0" applyFont="0" applyFill="0" applyBorder="0" applyAlignment="0" applyProtection="0">
      <alignment vertical="center"/>
    </xf>
    <xf numFmtId="179" fontId="0" fillId="0" borderId="0" applyFont="0" applyFill="0" applyBorder="0" applyAlignment="0" applyProtection="0">
      <alignment vertical="center"/>
    </xf>
    <xf numFmtId="179" fontId="2" fillId="0" borderId="0" applyFont="0" applyFill="0" applyBorder="0" applyAlignment="0" applyProtection="0">
      <alignment vertical="center"/>
    </xf>
    <xf numFmtId="0" fontId="82" fillId="0" borderId="0"/>
    <xf numFmtId="0" fontId="38" fillId="51"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0" borderId="0" applyNumberFormat="0" applyBorder="0" applyAlignment="0" applyProtection="0">
      <alignment vertical="center"/>
    </xf>
    <xf numFmtId="0" fontId="38" fillId="47" borderId="0" applyNumberFormat="0" applyBorder="0" applyAlignment="0" applyProtection="0">
      <alignment vertical="center"/>
    </xf>
    <xf numFmtId="0" fontId="38" fillId="48"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47" fillId="7" borderId="0" applyNumberFormat="0" applyBorder="0" applyAlignment="0" applyProtection="0">
      <alignment vertical="center"/>
    </xf>
    <xf numFmtId="0" fontId="83" fillId="52" borderId="29" applyNumberFormat="0" applyAlignment="0" applyProtection="0">
      <alignment vertical="center"/>
    </xf>
    <xf numFmtId="0" fontId="83" fillId="52" borderId="29" applyNumberFormat="0" applyAlignment="0" applyProtection="0">
      <alignment vertical="center"/>
    </xf>
    <xf numFmtId="1" fontId="12" fillId="0" borderId="1">
      <alignment vertical="center"/>
      <protection locked="0"/>
    </xf>
    <xf numFmtId="1" fontId="12" fillId="0" borderId="1">
      <alignment vertical="center"/>
      <protection locked="0"/>
    </xf>
    <xf numFmtId="1" fontId="12" fillId="0" borderId="1">
      <alignment vertical="center"/>
      <protection locked="0"/>
    </xf>
    <xf numFmtId="1" fontId="12" fillId="0" borderId="1">
      <alignment vertical="center"/>
      <protection locked="0"/>
    </xf>
    <xf numFmtId="1" fontId="12" fillId="0" borderId="1">
      <alignment vertical="center"/>
      <protection locked="0"/>
    </xf>
    <xf numFmtId="1" fontId="12" fillId="0" borderId="1">
      <alignment vertical="center"/>
      <protection locked="0"/>
    </xf>
    <xf numFmtId="1" fontId="12" fillId="0" borderId="1">
      <alignment vertical="center"/>
      <protection locked="0"/>
    </xf>
    <xf numFmtId="1" fontId="12" fillId="0" borderId="1">
      <alignment vertical="center"/>
      <protection locked="0"/>
    </xf>
    <xf numFmtId="1" fontId="12" fillId="0" borderId="1">
      <alignment vertical="center"/>
      <protection locked="0"/>
    </xf>
    <xf numFmtId="1" fontId="12" fillId="0" borderId="1">
      <alignment vertical="center"/>
      <protection locked="0"/>
    </xf>
    <xf numFmtId="1" fontId="12" fillId="0" borderId="1">
      <alignment vertical="center"/>
      <protection locked="0"/>
    </xf>
    <xf numFmtId="1" fontId="12" fillId="0" borderId="1">
      <alignment vertical="center"/>
      <protection locked="0"/>
    </xf>
    <xf numFmtId="1" fontId="12" fillId="0" borderId="1">
      <alignment vertical="center"/>
      <protection locked="0"/>
    </xf>
    <xf numFmtId="1" fontId="12" fillId="0" borderId="1">
      <alignment vertical="center"/>
      <protection locked="0"/>
    </xf>
    <xf numFmtId="1" fontId="12" fillId="0" borderId="1">
      <alignment vertical="center"/>
      <protection locked="0"/>
    </xf>
    <xf numFmtId="1" fontId="12" fillId="0" borderId="1">
      <alignment vertical="center"/>
      <protection locked="0"/>
    </xf>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188" fontId="12" fillId="0" borderId="1">
      <alignment vertical="center"/>
      <protection locked="0"/>
    </xf>
    <xf numFmtId="188" fontId="12" fillId="0" borderId="1">
      <alignment vertical="center"/>
      <protection locked="0"/>
    </xf>
    <xf numFmtId="188" fontId="12" fillId="0" borderId="1">
      <alignment vertical="center"/>
      <protection locked="0"/>
    </xf>
    <xf numFmtId="188" fontId="12" fillId="0" borderId="1">
      <alignment vertical="center"/>
      <protection locked="0"/>
    </xf>
    <xf numFmtId="188" fontId="12" fillId="0" borderId="1">
      <alignment vertical="center"/>
      <protection locked="0"/>
    </xf>
    <xf numFmtId="188" fontId="12" fillId="0" borderId="1">
      <alignment vertical="center"/>
      <protection locked="0"/>
    </xf>
    <xf numFmtId="188" fontId="12" fillId="0" borderId="1">
      <alignment vertical="center"/>
      <protection locked="0"/>
    </xf>
    <xf numFmtId="188" fontId="12" fillId="0" borderId="1">
      <alignment vertical="center"/>
      <protection locked="0"/>
    </xf>
    <xf numFmtId="188" fontId="12" fillId="0" borderId="1">
      <alignment vertical="center"/>
      <protection locked="0"/>
    </xf>
    <xf numFmtId="188" fontId="12" fillId="0" borderId="1">
      <alignment vertical="center"/>
      <protection locked="0"/>
    </xf>
    <xf numFmtId="188" fontId="12" fillId="0" borderId="1">
      <alignment vertical="center"/>
      <protection locked="0"/>
    </xf>
    <xf numFmtId="188" fontId="12" fillId="0" borderId="1">
      <alignment vertical="center"/>
      <protection locked="0"/>
    </xf>
    <xf numFmtId="188" fontId="12" fillId="0" borderId="1">
      <alignment vertical="center"/>
      <protection locked="0"/>
    </xf>
    <xf numFmtId="0" fontId="43" fillId="0" borderId="0"/>
    <xf numFmtId="0" fontId="43" fillId="0" borderId="0"/>
    <xf numFmtId="0" fontId="43" fillId="0" borderId="0"/>
    <xf numFmtId="0" fontId="2" fillId="56" borderId="30" applyNumberFormat="0" applyFont="0" applyAlignment="0" applyProtection="0">
      <alignment vertical="center"/>
    </xf>
  </cellStyleXfs>
  <cellXfs count="177">
    <xf numFmtId="0" fontId="0" fillId="0" borderId="0" xfId="0"/>
    <xf numFmtId="0" fontId="1" fillId="0" borderId="0" xfId="0" applyFont="1"/>
    <xf numFmtId="0" fontId="2" fillId="0" borderId="0" xfId="0" applyFont="1"/>
    <xf numFmtId="0" fontId="2" fillId="0" borderId="0" xfId="0" applyFont="1" applyFill="1" applyAlignment="1">
      <alignment vertical="center"/>
    </xf>
    <xf numFmtId="0" fontId="3" fillId="0" borderId="0" xfId="0" applyFont="1" applyFill="1" applyAlignment="1">
      <alignment vertical="center"/>
    </xf>
    <xf numFmtId="0" fontId="1" fillId="0" borderId="0" xfId="0" applyFont="1" applyFill="1" applyAlignment="1">
      <alignment vertical="center"/>
    </xf>
    <xf numFmtId="0" fontId="4" fillId="0" borderId="0" xfId="0" applyFont="1" applyFill="1" applyAlignment="1">
      <alignment horizontal="center" vertical="center"/>
    </xf>
    <xf numFmtId="0" fontId="2" fillId="0" borderId="1" xfId="0" applyNumberFormat="1" applyFont="1" applyFill="1" applyBorder="1" applyAlignment="1">
      <alignment horizontal="center" vertical="center"/>
    </xf>
    <xf numFmtId="186" fontId="2" fillId="0" borderId="1" xfId="17" applyNumberFormat="1" applyFont="1" applyFill="1" applyBorder="1" applyAlignment="1">
      <alignment horizontal="center" vertical="center" wrapText="1"/>
    </xf>
    <xf numFmtId="0" fontId="2" fillId="0" borderId="1" xfId="0" applyNumberFormat="1" applyFont="1" applyFill="1" applyBorder="1" applyAlignment="1" applyProtection="1">
      <alignment horizontal="left" vertical="center"/>
    </xf>
    <xf numFmtId="176" fontId="3" fillId="2" borderId="1" xfId="17" applyNumberFormat="1" applyFont="1" applyFill="1" applyBorder="1" applyAlignment="1" applyProtection="1">
      <alignment horizontal="right" vertical="center"/>
    </xf>
    <xf numFmtId="0" fontId="2" fillId="0" borderId="1" xfId="0" applyNumberFormat="1" applyFont="1" applyFill="1" applyBorder="1" applyAlignment="1" applyProtection="1">
      <alignment horizontal="left" vertical="center" indent="1"/>
    </xf>
    <xf numFmtId="0" fontId="2" fillId="0" borderId="1" xfId="0" applyNumberFormat="1" applyFont="1" applyFill="1" applyBorder="1" applyAlignment="1" applyProtection="1">
      <alignment horizontal="left" vertical="center" indent="2"/>
    </xf>
    <xf numFmtId="0" fontId="5" fillId="0" borderId="0" xfId="0" applyFont="1" applyAlignment="1">
      <alignment vertical="center"/>
    </xf>
    <xf numFmtId="0" fontId="6" fillId="0" borderId="0" xfId="0" applyFont="1" applyAlignment="1">
      <alignment vertical="center"/>
    </xf>
    <xf numFmtId="0" fontId="7" fillId="0" borderId="0" xfId="0" applyFont="1" applyFill="1" applyAlignment="1">
      <alignment horizontal="center" vertical="center"/>
    </xf>
    <xf numFmtId="0" fontId="5" fillId="2" borderId="0" xfId="0" applyFont="1" applyFill="1" applyAlignment="1">
      <alignment vertical="center"/>
    </xf>
    <xf numFmtId="0" fontId="8" fillId="0" borderId="0" xfId="0" applyFont="1" applyFill="1" applyAlignment="1">
      <alignment horizontal="center" vertical="center"/>
    </xf>
    <xf numFmtId="179" fontId="8" fillId="0" borderId="0" xfId="12" applyFont="1" applyFill="1" applyAlignment="1">
      <alignment horizontal="center" vertical="center" wrapText="1"/>
    </xf>
    <xf numFmtId="0" fontId="9" fillId="0" borderId="0" xfId="0" applyFont="1" applyFill="1" applyAlignment="1">
      <alignment horizontal="left" vertical="center"/>
    </xf>
    <xf numFmtId="0" fontId="8" fillId="0" borderId="0" xfId="0" applyFont="1" applyFill="1" applyAlignment="1">
      <alignment horizontal="left" vertical="center"/>
    </xf>
    <xf numFmtId="179" fontId="8" fillId="0" borderId="0" xfId="12" applyFont="1" applyFill="1" applyAlignment="1">
      <alignment horizontal="left" vertical="center" wrapText="1"/>
    </xf>
    <xf numFmtId="0" fontId="10" fillId="0" borderId="0" xfId="0" applyFont="1" applyAlignment="1">
      <alignment horizontal="center" vertical="center"/>
    </xf>
    <xf numFmtId="0" fontId="11"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wrapText="1"/>
    </xf>
    <xf numFmtId="179" fontId="12" fillId="0" borderId="0" xfId="12" applyFont="1" applyAlignment="1">
      <alignment horizontal="right" vertical="center" wrapText="1"/>
    </xf>
    <xf numFmtId="0" fontId="5" fillId="0" borderId="2" xfId="0" applyFont="1" applyBorder="1" applyAlignment="1">
      <alignment horizontal="right" vertical="center" wrapText="1"/>
    </xf>
    <xf numFmtId="0" fontId="13" fillId="0" borderId="1" xfId="0" applyFont="1" applyBorder="1" applyAlignment="1">
      <alignment horizontal="center" vertical="center" wrapText="1"/>
    </xf>
    <xf numFmtId="179" fontId="13" fillId="0" borderId="1" xfId="12" applyFont="1" applyBorder="1" applyAlignment="1">
      <alignment horizontal="center" vertical="center" wrapText="1"/>
    </xf>
    <xf numFmtId="0" fontId="14"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5" fillId="0" borderId="1" xfId="0" applyFont="1" applyBorder="1" applyAlignment="1">
      <alignment horizontal="center" vertical="center" wrapText="1"/>
    </xf>
    <xf numFmtId="179" fontId="15" fillId="0" borderId="1" xfId="12" applyFont="1" applyBorder="1" applyAlignment="1">
      <alignment horizontal="center" vertical="center" wrapText="1"/>
    </xf>
    <xf numFmtId="194" fontId="14" fillId="0" borderId="6" xfId="0" applyNumberFormat="1" applyFont="1" applyBorder="1" applyAlignment="1">
      <alignment horizontal="center" vertical="center" wrapText="1"/>
    </xf>
    <xf numFmtId="0" fontId="6" fillId="0" borderId="7"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179" fontId="16" fillId="0" borderId="1" xfId="12" applyFont="1" applyFill="1" applyBorder="1" applyAlignment="1">
      <alignment horizontal="right" vertical="center"/>
    </xf>
    <xf numFmtId="179" fontId="15" fillId="0" borderId="1" xfId="12" applyFont="1" applyBorder="1" applyAlignment="1">
      <alignment horizontal="left"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xf>
    <xf numFmtId="179" fontId="18" fillId="0" borderId="1" xfId="12"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xf>
    <xf numFmtId="191" fontId="6" fillId="0" borderId="1" xfId="0" applyNumberFormat="1" applyFont="1" applyFill="1" applyBorder="1" applyAlignment="1">
      <alignment horizontal="center" vertical="center" wrapText="1"/>
    </xf>
    <xf numFmtId="179" fontId="17" fillId="0" borderId="1" xfId="12" applyFont="1" applyFill="1" applyBorder="1" applyAlignment="1">
      <alignment horizontal="right" vertical="center"/>
    </xf>
    <xf numFmtId="179" fontId="17" fillId="0" borderId="1" xfId="12" applyFont="1" applyFill="1" applyBorder="1" applyAlignment="1">
      <alignment horizontal="left" vertical="center" wrapText="1"/>
    </xf>
    <xf numFmtId="0" fontId="5"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5" fillId="0" borderId="1" xfId="0" applyFont="1" applyFill="1" applyBorder="1" applyAlignment="1">
      <alignment horizontal="center" vertical="center"/>
    </xf>
    <xf numFmtId="191" fontId="5" fillId="0" borderId="1" xfId="0" applyNumberFormat="1" applyFont="1" applyFill="1" applyBorder="1" applyAlignment="1">
      <alignment horizontal="center" vertical="center" wrapText="1"/>
    </xf>
    <xf numFmtId="179" fontId="17" fillId="0" borderId="1" xfId="12" applyFont="1" applyFill="1" applyBorder="1" applyAlignment="1">
      <alignment horizontal="left" vertical="center"/>
    </xf>
    <xf numFmtId="179" fontId="18" fillId="0" borderId="1" xfId="12" applyFont="1" applyFill="1" applyBorder="1" applyAlignment="1">
      <alignment horizontal="left" vertical="center" wrapText="1"/>
    </xf>
    <xf numFmtId="194" fontId="17" fillId="0" borderId="1" xfId="0" applyNumberFormat="1" applyFont="1" applyFill="1" applyBorder="1" applyAlignment="1">
      <alignment horizontal="left" vertical="center"/>
    </xf>
    <xf numFmtId="182" fontId="5" fillId="0" borderId="1" xfId="0" applyNumberFormat="1" applyFont="1" applyFill="1" applyBorder="1" applyAlignment="1">
      <alignment horizontal="center" vertical="center" wrapText="1"/>
    </xf>
    <xf numFmtId="0" fontId="17" fillId="2" borderId="1" xfId="409" applyFont="1" applyFill="1" applyBorder="1" applyAlignment="1">
      <alignment horizontal="center" vertical="center"/>
    </xf>
    <xf numFmtId="0" fontId="17" fillId="2" borderId="1" xfId="409" applyFont="1" applyFill="1" applyBorder="1" applyAlignment="1">
      <alignment horizontal="left" vertical="center" wrapText="1"/>
    </xf>
    <xf numFmtId="0" fontId="19" fillId="0" borderId="1" xfId="477" applyFont="1" applyBorder="1" applyAlignment="1">
      <alignment horizontal="right" vertical="center"/>
    </xf>
    <xf numFmtId="0" fontId="19" fillId="0" borderId="1" xfId="477" applyFont="1" applyBorder="1" applyAlignment="1">
      <alignment horizontal="left" vertical="center" wrapText="1"/>
    </xf>
    <xf numFmtId="0" fontId="5" fillId="2" borderId="0" xfId="409" applyFont="1" applyFill="1" applyAlignment="1">
      <alignment vertical="center"/>
    </xf>
    <xf numFmtId="0" fontId="20" fillId="2" borderId="0" xfId="440" applyFill="1">
      <alignment vertical="center"/>
    </xf>
    <xf numFmtId="0" fontId="5" fillId="0" borderId="0" xfId="409" applyFont="1" applyAlignment="1">
      <alignment vertical="center"/>
    </xf>
    <xf numFmtId="0" fontId="20" fillId="0" borderId="0" xfId="440">
      <alignment vertical="center"/>
    </xf>
    <xf numFmtId="0" fontId="12" fillId="0" borderId="1" xfId="477" applyFont="1" applyBorder="1" applyAlignment="1">
      <alignment horizontal="left" vertical="center" wrapText="1"/>
    </xf>
    <xf numFmtId="0" fontId="12" fillId="0" borderId="1" xfId="477" applyFont="1" applyBorder="1" applyAlignment="1">
      <alignment horizontal="right" vertical="center" wrapText="1"/>
    </xf>
    <xf numFmtId="0" fontId="17" fillId="0" borderId="1" xfId="409" applyFont="1" applyFill="1" applyBorder="1" applyAlignment="1">
      <alignment horizontal="center" vertical="center" wrapText="1"/>
    </xf>
    <xf numFmtId="0" fontId="17" fillId="0" borderId="1" xfId="409" applyFont="1" applyFill="1" applyBorder="1" applyAlignment="1">
      <alignment horizontal="left" vertical="center" wrapText="1"/>
    </xf>
    <xf numFmtId="179" fontId="21" fillId="0" borderId="1" xfId="77" applyFont="1" applyFill="1" applyBorder="1" applyAlignment="1">
      <alignment horizontal="right" vertical="center"/>
    </xf>
    <xf numFmtId="179" fontId="18" fillId="0" borderId="1" xfId="77" applyFont="1" applyFill="1" applyBorder="1" applyAlignment="1">
      <alignment horizontal="left" vertical="center" wrapText="1"/>
    </xf>
    <xf numFmtId="0" fontId="22" fillId="0" borderId="0" xfId="409" applyFont="1"/>
    <xf numFmtId="0" fontId="23" fillId="0" borderId="0" xfId="440" applyFont="1">
      <alignment vertical="center"/>
    </xf>
    <xf numFmtId="0" fontId="17"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179" fontId="16" fillId="0" borderId="1" xfId="0" applyNumberFormat="1" applyFont="1" applyFill="1" applyBorder="1" applyAlignment="1">
      <alignment horizontal="justify" vertical="center"/>
    </xf>
    <xf numFmtId="0" fontId="14" fillId="0" borderId="1"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 xfId="0" applyFont="1" applyBorder="1" applyAlignment="1">
      <alignment horizontal="center" vertical="center" wrapText="1"/>
    </xf>
    <xf numFmtId="0" fontId="7" fillId="0" borderId="9" xfId="0" applyFont="1" applyFill="1" applyBorder="1" applyAlignment="1">
      <alignment horizontal="center" vertical="center"/>
    </xf>
    <xf numFmtId="0" fontId="5" fillId="0" borderId="1" xfId="0" applyFont="1" applyBorder="1" applyAlignment="1">
      <alignment horizontal="center" vertical="center" wrapText="1"/>
    </xf>
    <xf numFmtId="0" fontId="8" fillId="0" borderId="9" xfId="0" applyFont="1" applyFill="1" applyBorder="1" applyAlignment="1">
      <alignment horizontal="center" vertical="center"/>
    </xf>
    <xf numFmtId="0" fontId="5" fillId="0" borderId="1" xfId="0" applyFont="1" applyBorder="1" applyAlignment="1">
      <alignment vertical="center"/>
    </xf>
    <xf numFmtId="191" fontId="5" fillId="0" borderId="1" xfId="0" applyNumberFormat="1" applyFont="1" applyBorder="1" applyAlignment="1">
      <alignment horizontal="center" vertical="center"/>
    </xf>
    <xf numFmtId="0" fontId="23" fillId="3" borderId="0" xfId="440" applyFont="1" applyFill="1">
      <alignment vertical="center"/>
    </xf>
    <xf numFmtId="0" fontId="5" fillId="0" borderId="0" xfId="0" applyFont="1" applyAlignment="1">
      <alignment vertical="center" wrapText="1"/>
    </xf>
    <xf numFmtId="0" fontId="13" fillId="0" borderId="6" xfId="0" applyFont="1" applyBorder="1" applyAlignment="1">
      <alignment horizontal="center" vertical="center" wrapText="1"/>
    </xf>
    <xf numFmtId="179" fontId="13" fillId="0" borderId="6" xfId="12" applyFont="1" applyBorder="1" applyAlignment="1">
      <alignment horizontal="center" vertical="center" wrapText="1"/>
    </xf>
    <xf numFmtId="0" fontId="15" fillId="0" borderId="7" xfId="0" applyFont="1" applyBorder="1" applyAlignment="1">
      <alignment horizontal="center" vertical="center" wrapText="1"/>
    </xf>
    <xf numFmtId="0" fontId="13" fillId="0" borderId="10" xfId="0" applyFont="1" applyBorder="1" applyAlignment="1">
      <alignment horizontal="center" vertical="center" wrapText="1"/>
    </xf>
    <xf numFmtId="179" fontId="15" fillId="0" borderId="7" xfId="12" applyFont="1" applyBorder="1" applyAlignment="1">
      <alignment horizontal="center" vertical="center" wrapText="1"/>
    </xf>
    <xf numFmtId="179" fontId="17" fillId="0" borderId="1" xfId="12" applyFont="1" applyFill="1" applyBorder="1" applyAlignment="1">
      <alignment horizontal="center" vertical="center"/>
    </xf>
    <xf numFmtId="179" fontId="17" fillId="0" borderId="1" xfId="12" applyFont="1" applyFill="1" applyBorder="1" applyAlignment="1">
      <alignment horizontal="center" vertical="center" wrapText="1"/>
    </xf>
    <xf numFmtId="194" fontId="17" fillId="0" borderId="1" xfId="0" applyNumberFormat="1" applyFont="1" applyFill="1" applyBorder="1" applyAlignment="1">
      <alignment vertical="center"/>
    </xf>
    <xf numFmtId="194" fontId="17" fillId="0" borderId="1" xfId="0" applyNumberFormat="1" applyFont="1" applyFill="1" applyBorder="1" applyAlignment="1">
      <alignment horizontal="center" vertical="center"/>
    </xf>
    <xf numFmtId="179" fontId="12" fillId="0" borderId="1" xfId="12" applyFont="1" applyFill="1" applyBorder="1" applyAlignment="1">
      <alignment horizontal="left" vertical="center" wrapText="1"/>
    </xf>
    <xf numFmtId="0" fontId="24" fillId="2" borderId="1" xfId="353" applyFont="1" applyFill="1" applyBorder="1" applyAlignment="1">
      <alignment horizontal="left" vertical="center" wrapText="1"/>
    </xf>
    <xf numFmtId="191" fontId="25" fillId="0" borderId="1" xfId="534" applyNumberFormat="1" applyFont="1" applyBorder="1" applyAlignment="1">
      <alignment horizontal="right" vertical="center" wrapText="1"/>
    </xf>
    <xf numFmtId="0" fontId="2" fillId="2" borderId="1" xfId="353" applyFont="1" applyFill="1" applyBorder="1" applyAlignment="1">
      <alignment horizontal="left" vertical="center" wrapText="1"/>
    </xf>
    <xf numFmtId="0" fontId="17" fillId="0" borderId="1" xfId="0" applyFont="1" applyFill="1" applyBorder="1" applyAlignment="1">
      <alignment horizontal="justify" vertical="center" wrapText="1"/>
    </xf>
    <xf numFmtId="193" fontId="17" fillId="2" borderId="1" xfId="0" applyNumberFormat="1" applyFont="1" applyFill="1" applyBorder="1" applyAlignment="1">
      <alignment horizontal="justify" vertical="center"/>
    </xf>
    <xf numFmtId="179" fontId="8" fillId="0" borderId="1" xfId="12" applyFont="1" applyFill="1" applyBorder="1" applyAlignment="1">
      <alignment horizontal="center" vertical="center" wrapText="1"/>
    </xf>
    <xf numFmtId="0" fontId="2" fillId="0" borderId="0" xfId="0" applyFont="1" applyFill="1" applyAlignment="1">
      <alignment horizontal="right" vertical="center"/>
    </xf>
    <xf numFmtId="0" fontId="1" fillId="0" borderId="0" xfId="0" applyFont="1" applyFill="1" applyAlignment="1">
      <alignment horizontal="right" vertical="center"/>
    </xf>
    <xf numFmtId="0" fontId="2" fillId="0" borderId="1" xfId="0" applyNumberFormat="1" applyFont="1" applyFill="1" applyBorder="1" applyAlignment="1">
      <alignment horizontal="center" vertical="center" wrapText="1"/>
    </xf>
    <xf numFmtId="176" fontId="3" fillId="0" borderId="1" xfId="308" applyNumberFormat="1" applyFont="1" applyFill="1" applyBorder="1" applyAlignment="1" applyProtection="1">
      <alignment horizontal="right" vertical="center"/>
    </xf>
    <xf numFmtId="0" fontId="1" fillId="0" borderId="1" xfId="0" applyFont="1" applyFill="1" applyBorder="1" applyAlignment="1">
      <alignment vertical="center"/>
    </xf>
    <xf numFmtId="3" fontId="2" fillId="0" borderId="1" xfId="0" applyNumberFormat="1" applyFont="1" applyFill="1" applyBorder="1" applyAlignment="1" applyProtection="1">
      <alignment vertical="center"/>
    </xf>
    <xf numFmtId="176" fontId="3" fillId="0" borderId="1" xfId="17" applyNumberFormat="1" applyFont="1" applyFill="1" applyBorder="1" applyAlignment="1" applyProtection="1">
      <alignment horizontal="right" vertical="center"/>
    </xf>
    <xf numFmtId="0" fontId="2" fillId="0" borderId="1" xfId="0" applyFont="1" applyFill="1" applyBorder="1" applyAlignment="1">
      <alignment horizontal="left" vertical="center" indent="2"/>
    </xf>
    <xf numFmtId="176" fontId="26" fillId="2" borderId="1" xfId="17" applyNumberFormat="1" applyFont="1" applyFill="1" applyBorder="1" applyAlignment="1" applyProtection="1">
      <alignment horizontal="right" vertical="center"/>
    </xf>
    <xf numFmtId="3" fontId="2" fillId="0" borderId="1" xfId="0" applyNumberFormat="1" applyFont="1" applyFill="1" applyBorder="1" applyAlignment="1" applyProtection="1">
      <alignment horizontal="left" vertical="center"/>
    </xf>
    <xf numFmtId="49" fontId="3" fillId="0" borderId="1" xfId="17" applyNumberFormat="1" applyFont="1" applyFill="1" applyBorder="1" applyAlignment="1" applyProtection="1">
      <alignment horizontal="right" vertical="center"/>
    </xf>
    <xf numFmtId="0" fontId="2" fillId="0" borderId="1" xfId="0" applyNumberFormat="1" applyFont="1" applyFill="1" applyBorder="1" applyAlignment="1" applyProtection="1">
      <alignment horizontal="left" vertical="center" wrapText="1" indent="1"/>
    </xf>
    <xf numFmtId="0" fontId="2" fillId="0" borderId="1" xfId="0" applyNumberFormat="1" applyFont="1" applyFill="1" applyBorder="1" applyAlignment="1" applyProtection="1">
      <alignment horizontal="left" vertical="center" wrapText="1" indent="2"/>
    </xf>
    <xf numFmtId="0" fontId="1" fillId="0" borderId="1" xfId="0" applyFont="1" applyFill="1" applyBorder="1" applyAlignment="1">
      <alignment horizontal="center" vertical="center"/>
    </xf>
    <xf numFmtId="176" fontId="27" fillId="0" borderId="1" xfId="17" applyNumberFormat="1" applyFont="1" applyFill="1" applyBorder="1" applyAlignment="1">
      <alignment horizontal="right" vertical="center"/>
    </xf>
    <xf numFmtId="186" fontId="2" fillId="0" borderId="0" xfId="17" applyNumberFormat="1" applyFont="1" applyFill="1" applyAlignment="1">
      <alignment vertical="center"/>
    </xf>
    <xf numFmtId="186" fontId="1" fillId="0" borderId="0" xfId="17" applyNumberFormat="1" applyFont="1" applyFill="1" applyAlignment="1">
      <alignment vertical="center"/>
    </xf>
    <xf numFmtId="0" fontId="28" fillId="0" borderId="0" xfId="0" applyFont="1" applyFill="1" applyAlignment="1">
      <alignment horizontal="center" vertical="center"/>
    </xf>
    <xf numFmtId="0" fontId="29" fillId="0" borderId="0" xfId="0" applyFont="1" applyFill="1" applyAlignment="1">
      <alignment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NumberFormat="1" applyFont="1" applyFill="1" applyBorder="1" applyAlignment="1">
      <alignment horizontal="center" vertical="center"/>
    </xf>
    <xf numFmtId="186" fontId="3" fillId="0" borderId="1" xfId="17" applyNumberFormat="1" applyFont="1" applyFill="1" applyBorder="1" applyAlignment="1" applyProtection="1">
      <alignment vertical="center"/>
    </xf>
    <xf numFmtId="186" fontId="3" fillId="0" borderId="1" xfId="308" applyNumberFormat="1" applyFont="1" applyFill="1" applyBorder="1" applyAlignment="1" applyProtection="1">
      <alignment vertical="center"/>
    </xf>
    <xf numFmtId="186" fontId="3" fillId="0" borderId="1" xfId="631" applyNumberFormat="1" applyFont="1" applyFill="1" applyBorder="1" applyAlignment="1">
      <alignment vertical="center"/>
    </xf>
    <xf numFmtId="176" fontId="3" fillId="0" borderId="10" xfId="308" applyNumberFormat="1" applyFont="1" applyFill="1" applyBorder="1" applyAlignment="1" applyProtection="1">
      <alignment horizontal="right" vertical="center"/>
    </xf>
    <xf numFmtId="176" fontId="3" fillId="2" borderId="10" xfId="17" applyNumberFormat="1" applyFont="1" applyFill="1" applyBorder="1" applyAlignment="1" applyProtection="1">
      <alignment horizontal="right" vertical="center"/>
    </xf>
    <xf numFmtId="186" fontId="3" fillId="0" borderId="11" xfId="17" applyNumberFormat="1" applyFont="1" applyFill="1" applyBorder="1" applyAlignment="1" applyProtection="1">
      <alignment vertical="center"/>
    </xf>
    <xf numFmtId="186" fontId="3" fillId="2" borderId="11" xfId="17" applyNumberFormat="1" applyFont="1" applyFill="1" applyBorder="1" applyAlignment="1" applyProtection="1">
      <alignment vertical="center"/>
    </xf>
    <xf numFmtId="0" fontId="2" fillId="0" borderId="1" xfId="0" applyFont="1" applyBorder="1" applyAlignment="1">
      <alignment horizontal="left" vertical="center" indent="1"/>
    </xf>
    <xf numFmtId="186" fontId="3" fillId="0" borderId="11" xfId="308" applyNumberFormat="1" applyFont="1" applyFill="1" applyBorder="1" applyAlignment="1" applyProtection="1">
      <alignment vertical="center"/>
    </xf>
    <xf numFmtId="186" fontId="3" fillId="0" borderId="1" xfId="17" applyNumberFormat="1" applyFont="1" applyFill="1" applyBorder="1" applyAlignment="1" applyProtection="1">
      <alignment horizontal="right" vertical="center"/>
    </xf>
    <xf numFmtId="186" fontId="3" fillId="0" borderId="1" xfId="308" applyNumberFormat="1" applyFont="1" applyFill="1" applyBorder="1" applyAlignment="1" applyProtection="1">
      <alignment horizontal="right" vertical="center"/>
    </xf>
    <xf numFmtId="186" fontId="3" fillId="2" borderId="1" xfId="17" applyNumberFormat="1" applyFont="1" applyFill="1" applyBorder="1" applyAlignment="1" applyProtection="1">
      <alignment horizontal="right" vertical="center"/>
    </xf>
    <xf numFmtId="0" fontId="2" fillId="0" borderId="1" xfId="0" applyFont="1" applyFill="1" applyBorder="1" applyAlignment="1">
      <alignment vertical="center"/>
    </xf>
    <xf numFmtId="176" fontId="3" fillId="0" borderId="10" xfId="17" applyNumberFormat="1" applyFont="1" applyFill="1" applyBorder="1" applyAlignment="1" applyProtection="1">
      <alignment horizontal="right" vertical="center"/>
    </xf>
    <xf numFmtId="176" fontId="26" fillId="2" borderId="10" xfId="17" applyNumberFormat="1" applyFont="1" applyFill="1" applyBorder="1" applyAlignment="1" applyProtection="1">
      <alignment horizontal="right" vertical="center"/>
    </xf>
    <xf numFmtId="186" fontId="3" fillId="0" borderId="1" xfId="17" applyNumberFormat="1" applyFont="1" applyBorder="1" applyAlignment="1">
      <alignment vertical="center"/>
    </xf>
    <xf numFmtId="186" fontId="3" fillId="0" borderId="1" xfId="17" applyNumberFormat="1" applyFont="1" applyFill="1" applyBorder="1" applyAlignment="1">
      <alignment vertical="center"/>
    </xf>
    <xf numFmtId="0" fontId="2" fillId="0" borderId="1" xfId="0" applyFont="1" applyBorder="1" applyAlignment="1">
      <alignment vertical="center"/>
    </xf>
    <xf numFmtId="186" fontId="3" fillId="0" borderId="11" xfId="17" applyNumberFormat="1" applyFont="1" applyFill="1" applyBorder="1" applyAlignment="1">
      <alignment vertical="center"/>
    </xf>
    <xf numFmtId="0" fontId="2" fillId="0" borderId="11" xfId="0" applyNumberFormat="1" applyFont="1" applyFill="1" applyBorder="1" applyAlignment="1" applyProtection="1">
      <alignment horizontal="left" vertical="center" indent="1"/>
    </xf>
    <xf numFmtId="0" fontId="2" fillId="0" borderId="11" xfId="0" applyFont="1" applyFill="1" applyBorder="1" applyAlignment="1">
      <alignment horizontal="left" vertical="center" indent="2"/>
    </xf>
    <xf numFmtId="49" fontId="3" fillId="0" borderId="10" xfId="17" applyNumberFormat="1" applyFont="1" applyFill="1" applyBorder="1" applyAlignment="1" applyProtection="1">
      <alignment horizontal="right" vertical="center"/>
    </xf>
    <xf numFmtId="0" fontId="2" fillId="0" borderId="11" xfId="0" applyNumberFormat="1" applyFont="1" applyFill="1" applyBorder="1" applyAlignment="1" applyProtection="1">
      <alignment horizontal="left" vertical="center"/>
    </xf>
    <xf numFmtId="0" fontId="2" fillId="0" borderId="11" xfId="0" applyNumberFormat="1" applyFont="1" applyFill="1" applyBorder="1" applyAlignment="1" applyProtection="1">
      <alignment horizontal="left" vertical="center" indent="2"/>
    </xf>
    <xf numFmtId="186" fontId="2" fillId="0" borderId="0" xfId="0" applyNumberFormat="1" applyFont="1"/>
    <xf numFmtId="3" fontId="2" fillId="0" borderId="11" xfId="0" applyNumberFormat="1" applyFont="1" applyFill="1" applyBorder="1" applyAlignment="1" applyProtection="1">
      <alignment horizontal="left" vertical="center"/>
    </xf>
    <xf numFmtId="0" fontId="2" fillId="0" borderId="11" xfId="0" applyNumberFormat="1" applyFont="1" applyFill="1" applyBorder="1" applyAlignment="1" applyProtection="1">
      <alignment horizontal="left" vertical="center" wrapText="1" indent="1"/>
    </xf>
    <xf numFmtId="0" fontId="2" fillId="0" borderId="11" xfId="0" applyNumberFormat="1" applyFont="1" applyFill="1" applyBorder="1" applyAlignment="1" applyProtection="1">
      <alignment horizontal="left" vertical="center" wrapText="1" indent="2"/>
    </xf>
    <xf numFmtId="0" fontId="2" fillId="0" borderId="3" xfId="0" applyNumberFormat="1" applyFont="1" applyFill="1" applyBorder="1" applyAlignment="1" applyProtection="1">
      <alignment horizontal="left" vertical="center" wrapText="1" indent="2"/>
    </xf>
    <xf numFmtId="186" fontId="27" fillId="0" borderId="11" xfId="17" applyNumberFormat="1" applyFont="1" applyFill="1" applyBorder="1" applyAlignment="1">
      <alignment horizontal="right" vertical="center"/>
    </xf>
    <xf numFmtId="186" fontId="27" fillId="0" borderId="11" xfId="17" applyNumberFormat="1" applyFont="1" applyFill="1" applyBorder="1" applyAlignment="1">
      <alignment vertical="center"/>
    </xf>
    <xf numFmtId="0" fontId="2" fillId="0" borderId="1" xfId="0" applyFont="1" applyFill="1" applyBorder="1" applyAlignment="1">
      <alignment horizontal="left" vertical="center" indent="1"/>
    </xf>
    <xf numFmtId="186" fontId="3" fillId="2" borderId="11" xfId="17" applyNumberFormat="1" applyFont="1" applyFill="1" applyBorder="1" applyAlignment="1">
      <alignment vertical="center"/>
    </xf>
    <xf numFmtId="176" fontId="3" fillId="0" borderId="1" xfId="17" applyNumberFormat="1" applyFont="1" applyFill="1" applyBorder="1" applyAlignment="1">
      <alignment vertical="center"/>
    </xf>
    <xf numFmtId="176" fontId="3" fillId="0" borderId="1" xfId="17" applyNumberFormat="1" applyFont="1" applyFill="1" applyBorder="1" applyAlignment="1">
      <alignment horizontal="right" vertical="center"/>
    </xf>
    <xf numFmtId="186" fontId="3" fillId="2" borderId="11" xfId="308" applyNumberFormat="1" applyFont="1" applyFill="1" applyBorder="1" applyAlignment="1">
      <alignment vertical="center"/>
    </xf>
    <xf numFmtId="176" fontId="3" fillId="0" borderId="1" xfId="308" applyNumberFormat="1" applyFont="1" applyFill="1" applyBorder="1" applyAlignment="1">
      <alignment vertical="center"/>
    </xf>
    <xf numFmtId="176" fontId="3" fillId="2" borderId="1" xfId="17" applyNumberFormat="1" applyFont="1" applyFill="1" applyBorder="1" applyAlignment="1">
      <alignment vertical="center"/>
    </xf>
    <xf numFmtId="186" fontId="27" fillId="0" borderId="1" xfId="17" applyNumberFormat="1" applyFont="1" applyFill="1" applyBorder="1" applyAlignment="1">
      <alignment horizontal="right" vertical="center"/>
    </xf>
    <xf numFmtId="176" fontId="2" fillId="0" borderId="0" xfId="0" applyNumberFormat="1" applyFont="1"/>
    <xf numFmtId="0" fontId="0" fillId="0" borderId="0" xfId="0" applyAlignment="1" applyProtection="1">
      <alignment vertical="center"/>
      <protection locked="0"/>
    </xf>
    <xf numFmtId="0" fontId="30" fillId="0" borderId="0" xfId="0" applyFont="1" applyAlignment="1" applyProtection="1">
      <alignment horizontal="center" vertical="center"/>
      <protection locked="0"/>
    </xf>
    <xf numFmtId="0" fontId="30" fillId="0" borderId="0" xfId="0" applyFont="1" applyAlignment="1" applyProtection="1">
      <alignment vertical="center"/>
      <protection locked="0"/>
    </xf>
    <xf numFmtId="0" fontId="30" fillId="0" borderId="0" xfId="0" applyFont="1" applyAlignment="1" applyProtection="1">
      <alignment horizontal="left" vertical="center"/>
      <protection locked="0"/>
    </xf>
    <xf numFmtId="0" fontId="31" fillId="0" borderId="0" xfId="0" applyFont="1" applyAlignment="1" applyProtection="1">
      <alignment horizontal="left" vertical="center"/>
      <protection locked="0"/>
    </xf>
    <xf numFmtId="0" fontId="32" fillId="0" borderId="0" xfId="0" applyFont="1" applyAlignment="1" applyProtection="1">
      <alignment horizontal="center" vertical="center"/>
      <protection locked="0"/>
    </xf>
    <xf numFmtId="0" fontId="32" fillId="0" borderId="0" xfId="0" applyFont="1" applyAlignment="1" applyProtection="1">
      <alignment horizontal="distributed" vertical="center"/>
      <protection locked="0"/>
    </xf>
    <xf numFmtId="0" fontId="33" fillId="0" borderId="0" xfId="0" applyFont="1" applyAlignment="1" applyProtection="1">
      <alignment horizontal="center" vertical="center"/>
      <protection locked="0"/>
    </xf>
    <xf numFmtId="0" fontId="34" fillId="0" borderId="0" xfId="0" applyFont="1" applyAlignment="1" applyProtection="1">
      <alignment horizontal="center" vertical="center"/>
      <protection locked="0"/>
    </xf>
    <xf numFmtId="57" fontId="35" fillId="0" borderId="0" xfId="0" applyNumberFormat="1" applyFont="1" applyAlignment="1" applyProtection="1">
      <alignment horizontal="center" vertical="center"/>
      <protection locked="0"/>
    </xf>
  </cellXfs>
  <cellStyles count="731">
    <cellStyle name="常规" xfId="0" builtinId="0"/>
    <cellStyle name="货币[0]" xfId="1" builtinId="7"/>
    <cellStyle name="20% - 强调文字颜色 1 2" xfId="2"/>
    <cellStyle name="输入" xfId="3" builtinId="20"/>
    <cellStyle name="Currency [0] 3 2" xfId="4"/>
    <cellStyle name="常规 39" xfId="5"/>
    <cellStyle name="常规 44" xfId="6"/>
    <cellStyle name="货币" xfId="7" builtinId="4"/>
    <cellStyle name="常规 2 2 4" xfId="8"/>
    <cellStyle name="Comma [0] 4 3" xfId="9"/>
    <cellStyle name="20% - 强调文字颜色 3" xfId="10" builtinId="38"/>
    <cellStyle name="常规 3 4 3" xfId="11"/>
    <cellStyle name="千位分隔[0]" xfId="12" builtinId="6"/>
    <cellStyle name="常规 26 2" xfId="13"/>
    <cellStyle name="常规 31 2" xfId="14"/>
    <cellStyle name="40% - 强调文字颜色 3" xfId="15" builtinId="39"/>
    <cellStyle name="差" xfId="16" builtinId="27"/>
    <cellStyle name="千位分隔" xfId="17" builtinId="3"/>
    <cellStyle name="60% - 强调文字颜色 3" xfId="18" builtinId="40"/>
    <cellStyle name="常规 12 2 3" xfId="19"/>
    <cellStyle name="超链接" xfId="20" builtinId="8"/>
    <cellStyle name="Comma [0] 3" xfId="21"/>
    <cellStyle name="常规 3 6 3" xfId="22"/>
    <cellStyle name="百分比" xfId="23" builtinId="5"/>
    <cellStyle name="常规 2 7 3" xfId="24"/>
    <cellStyle name="已访问的超链接" xfId="25" builtinId="9"/>
    <cellStyle name="60% - 强调文字颜色 2 3" xfId="26"/>
    <cellStyle name="注释" xfId="27" builtinId="10"/>
    <cellStyle name="常规 6" xfId="28"/>
    <cellStyle name="常规 14 3 2" xfId="29"/>
    <cellStyle name="常规 12 2 2" xfId="30"/>
    <cellStyle name="60% - 强调文字颜色 2" xfId="31" builtinId="36"/>
    <cellStyle name="好_★2014年预算表格（向人大报告20140218） 4" xfId="32"/>
    <cellStyle name="常规 5 2 4" xfId="33"/>
    <cellStyle name="标题 4" xfId="34" builtinId="19"/>
    <cellStyle name="差_★2014年预算表格（向人大报告20140218） 3" xfId="35"/>
    <cellStyle name="警告文本" xfId="36" builtinId="11"/>
    <cellStyle name="常规 5 2" xfId="37"/>
    <cellStyle name="60% - 强调文字颜色 2 2 2" xfId="38"/>
    <cellStyle name="标题" xfId="39" builtinId="15"/>
    <cellStyle name="解释性文本" xfId="40" builtinId="53"/>
    <cellStyle name="常规 35 2 2" xfId="41"/>
    <cellStyle name="标题 1" xfId="42" builtinId="16"/>
    <cellStyle name="常规 5 2 2" xfId="43"/>
    <cellStyle name="60% - 强调文字颜色 2 2 2 2" xfId="44"/>
    <cellStyle name="标题 2" xfId="45" builtinId="17"/>
    <cellStyle name="60% - 强调文字颜色 1" xfId="46" builtinId="32"/>
    <cellStyle name="好_★2014年预算表格（向人大报告20140218） 3" xfId="47"/>
    <cellStyle name="常规 5 2 3" xfId="48"/>
    <cellStyle name="60% - 强调文字颜色 2 2 2 3" xfId="49"/>
    <cellStyle name="标题 3" xfId="50" builtinId="18"/>
    <cellStyle name="60% - 强调文字颜色 4" xfId="51" builtinId="44"/>
    <cellStyle name="常规 2 2 2 2 2 3" xfId="52"/>
    <cellStyle name="输出" xfId="53" builtinId="21"/>
    <cellStyle name="常规 26" xfId="54"/>
    <cellStyle name="常规 31" xfId="55"/>
    <cellStyle name="计算" xfId="56" builtinId="22"/>
    <cellStyle name="40% - 强调文字颜色 4 2" xfId="57"/>
    <cellStyle name="检查单元格" xfId="58" builtinId="23"/>
    <cellStyle name="20% - 强调文字颜色 6" xfId="59" builtinId="50"/>
    <cellStyle name="强调文字颜色 2" xfId="60" builtinId="33"/>
    <cellStyle name="常规 2 2 2 5" xfId="61"/>
    <cellStyle name="Currency [0]" xfId="62"/>
    <cellStyle name="表标题 2 2" xfId="63"/>
    <cellStyle name="链接单元格" xfId="64" builtinId="24"/>
    <cellStyle name="汇总" xfId="65" builtinId="25"/>
    <cellStyle name="好" xfId="66" builtinId="26"/>
    <cellStyle name="适中" xfId="67" builtinId="28"/>
    <cellStyle name="20% - 强调文字颜色 5" xfId="68" builtinId="46"/>
    <cellStyle name="强调文字颜色 1" xfId="69" builtinId="29"/>
    <cellStyle name="常规 2 2 2 4" xfId="70"/>
    <cellStyle name="未定义 3 2" xfId="71"/>
    <cellStyle name="表标题 2 2 3" xfId="72"/>
    <cellStyle name="20% - 强调文字颜色 1" xfId="73" builtinId="30"/>
    <cellStyle name="40% - 强调文字颜色 1" xfId="74" builtinId="31"/>
    <cellStyle name="20% - 强调文字颜色 2" xfId="75" builtinId="34"/>
    <cellStyle name="40% - 强调文字颜色 2" xfId="76" builtinId="35"/>
    <cellStyle name="千位分隔[0] 2" xfId="77"/>
    <cellStyle name="常规 3 4 3 2" xfId="78"/>
    <cellStyle name="强调文字颜色 3" xfId="79" builtinId="37"/>
    <cellStyle name="常规 2 2 2 6" xfId="80"/>
    <cellStyle name="强调文字颜色 4" xfId="81" builtinId="41"/>
    <cellStyle name="常规 2 2 2 7" xfId="82"/>
    <cellStyle name="20% - 强调文字颜色 4" xfId="83" builtinId="42"/>
    <cellStyle name="40% - 强调文字颜色 4" xfId="84" builtinId="43"/>
    <cellStyle name="常规 31 3" xfId="85"/>
    <cellStyle name="强调文字颜色 5" xfId="86" builtinId="45"/>
    <cellStyle name="常规 2 2 2 8" xfId="87"/>
    <cellStyle name="常规 2 5 3 2" xfId="88"/>
    <cellStyle name="40% - 强调文字颜色 5" xfId="89" builtinId="47"/>
    <cellStyle name="60% - 强调文字颜色 5" xfId="90" builtinId="48"/>
    <cellStyle name="强调文字颜色 6" xfId="91" builtinId="49"/>
    <cellStyle name="40% - 强调文字颜色 6" xfId="92" builtinId="51"/>
    <cellStyle name="60% - 强调文字颜色 6" xfId="93" builtinId="52"/>
    <cellStyle name="_ET_STYLE_NoName_00_" xfId="94"/>
    <cellStyle name="常规 6 3" xfId="95"/>
    <cellStyle name="_ET_STYLE_NoName_00_ 2" xfId="96"/>
    <cellStyle name="常规 4 2 2 2" xfId="97"/>
    <cellStyle name="常规 4 4 2" xfId="98"/>
    <cellStyle name="常规 6 4" xfId="99"/>
    <cellStyle name="差_★2014年预算表格（向人大报告20140218） 2" xfId="100"/>
    <cellStyle name="_ET_STYLE_NoName_00_ 3" xfId="101"/>
    <cellStyle name="20% - 强调文字颜色 6 2 3 2" xfId="102"/>
    <cellStyle name="20% - 强调文字颜色 6 2 2 3" xfId="103"/>
    <cellStyle name="20% - 强调文字颜色 6 2 3" xfId="104"/>
    <cellStyle name="常规 2 6 5 2 2" xfId="105"/>
    <cellStyle name="20% - 强调文字颜色 6 2 4" xfId="106"/>
    <cellStyle name="20% - 强调文字颜色 6 2 2 2" xfId="107"/>
    <cellStyle name="20% - 强调文字颜色 2 2" xfId="108"/>
    <cellStyle name="20% - 强调文字颜色 3 2" xfId="109"/>
    <cellStyle name="常规 3 2 5" xfId="110"/>
    <cellStyle name="20% - 强调文字颜色 6 2 2 2 2" xfId="111"/>
    <cellStyle name="常规 3" xfId="112"/>
    <cellStyle name="20% - 强调文字颜色 4 2" xfId="113"/>
    <cellStyle name="20% - 强调文字颜色 5 2" xfId="114"/>
    <cellStyle name="20% - 强调文字颜色 6 2" xfId="115"/>
    <cellStyle name="20% - 强调文字颜色 6 2 2" xfId="116"/>
    <cellStyle name="20% - 强调文字颜色 6 3" xfId="117"/>
    <cellStyle name="40% - 强调文字颜色 1 2" xfId="118"/>
    <cellStyle name="常规 11 5" xfId="119"/>
    <cellStyle name="40% - 强调文字颜色 2 2" xfId="120"/>
    <cellStyle name="40% - 强调文字颜色 3 2" xfId="121"/>
    <cellStyle name="常规 31 2 2" xfId="122"/>
    <cellStyle name="40% - 强调文字颜色 5 2" xfId="123"/>
    <cellStyle name="40% - 强调文字颜色 6 2" xfId="124"/>
    <cellStyle name="好_★2014年预算表格（向人大报告20140218） 3 2" xfId="125"/>
    <cellStyle name="60% - 强调文字颜色 1 2" xfId="126"/>
    <cellStyle name="常规 2 10 2 2 2" xfId="127"/>
    <cellStyle name="常规 14 2 2" xfId="128"/>
    <cellStyle name="60% - 强调文字颜色 1 3" xfId="129"/>
    <cellStyle name="常规 5" xfId="130"/>
    <cellStyle name="60% - 强调文字颜色 2 2" xfId="131"/>
    <cellStyle name="常规 5 2 2 2" xfId="132"/>
    <cellStyle name="未定义 2 5 3" xfId="133"/>
    <cellStyle name="标题 2 2" xfId="134"/>
    <cellStyle name="60% - 强调文字颜色 2 2 2 2 2" xfId="135"/>
    <cellStyle name="常规 5 3" xfId="136"/>
    <cellStyle name="60% - 强调文字颜色 2 2 3" xfId="137"/>
    <cellStyle name="Dollar (zero dec) 3" xfId="138"/>
    <cellStyle name="常规 5 3 2" xfId="139"/>
    <cellStyle name="60% - 强调文字颜色 2 2 3 2" xfId="140"/>
    <cellStyle name="常规 4 3 2" xfId="141"/>
    <cellStyle name="常规 5 4" xfId="142"/>
    <cellStyle name="60% - 强调文字颜色 2 2 4" xfId="143"/>
    <cellStyle name="60% - 强调文字颜色 3 2" xfId="144"/>
    <cellStyle name="60% - 强调文字颜色 3 3" xfId="145"/>
    <cellStyle name="60% - 强调文字颜色 4 2" xfId="146"/>
    <cellStyle name="60% - 强调文字颜色 4 3" xfId="147"/>
    <cellStyle name="60% - 强调文字颜色 5 2" xfId="148"/>
    <cellStyle name="60% - 强调文字颜色 5 3" xfId="149"/>
    <cellStyle name="60% - 强调文字颜色 6 2" xfId="150"/>
    <cellStyle name="60% - 强调文字颜色 6 3" xfId="151"/>
    <cellStyle name="Calc Currency (0)" xfId="152"/>
    <cellStyle name="常规 3 3 3" xfId="153"/>
    <cellStyle name="Calc Currency (0) 2" xfId="154"/>
    <cellStyle name="ColLevel_0" xfId="155"/>
    <cellStyle name="常规 3 3 4" xfId="156"/>
    <cellStyle name="常规 2" xfId="157"/>
    <cellStyle name="Calc Currency (0) 3" xfId="158"/>
    <cellStyle name="Comma [0]" xfId="159"/>
    <cellStyle name="常规 3 6" xfId="160"/>
    <cellStyle name="Comma [0] 2" xfId="161"/>
    <cellStyle name="常规 3 6 2" xfId="162"/>
    <cellStyle name="后继超链接" xfId="163"/>
    <cellStyle name="Comma [0] 2 2" xfId="164"/>
    <cellStyle name="常规 3 6 2 2" xfId="165"/>
    <cellStyle name="后继超链接 2" xfId="166"/>
    <cellStyle name="Comma [0] 2 2 2" xfId="167"/>
    <cellStyle name="后继超链接 2 2" xfId="168"/>
    <cellStyle name="Comma [0] 2 2 2 2" xfId="169"/>
    <cellStyle name="常规 19 2" xfId="170"/>
    <cellStyle name="常规 24 2" xfId="171"/>
    <cellStyle name="后继超链接 3" xfId="172"/>
    <cellStyle name="Comma [0] 2 2 3" xfId="173"/>
    <cellStyle name="常规 18 2 2" xfId="174"/>
    <cellStyle name="常规 23 2 2" xfId="175"/>
    <cellStyle name="常规 19 3" xfId="176"/>
    <cellStyle name="后继超链接 4" xfId="177"/>
    <cellStyle name="Comma [0] 2 2 4" xfId="178"/>
    <cellStyle name="Comma [0] 2 3" xfId="179"/>
    <cellStyle name="Currency_1995" xfId="180"/>
    <cellStyle name="常规 3 6 2 3" xfId="181"/>
    <cellStyle name="Comma [0] 2 3 2" xfId="182"/>
    <cellStyle name="Comma [0] 2 4" xfId="183"/>
    <cellStyle name="Comma [0] 3 2" xfId="184"/>
    <cellStyle name="Comma [0] 3 2 2" xfId="185"/>
    <cellStyle name="Comma [0] 3 3" xfId="186"/>
    <cellStyle name="Comma [0] 3 4" xfId="187"/>
    <cellStyle name="常规 2 2 2 2 2 2 2 2" xfId="188"/>
    <cellStyle name="Comma [0] 4" xfId="189"/>
    <cellStyle name="常规 38" xfId="190"/>
    <cellStyle name="常规 43" xfId="191"/>
    <cellStyle name="常规 2 2 3" xfId="192"/>
    <cellStyle name="Comma [0] 4 2" xfId="193"/>
    <cellStyle name="Comma [0] 5" xfId="194"/>
    <cellStyle name="comma zerodec" xfId="195"/>
    <cellStyle name="常规 5 3 3" xfId="196"/>
    <cellStyle name="comma zerodec 2" xfId="197"/>
    <cellStyle name="comma zerodec 3" xfId="198"/>
    <cellStyle name="Comma_1995" xfId="199"/>
    <cellStyle name="常规 2 2" xfId="200"/>
    <cellStyle name="Currency [0] 2" xfId="201"/>
    <cellStyle name="Currency [0] 2 2" xfId="202"/>
    <cellStyle name="Currency [0] 2 2 2" xfId="203"/>
    <cellStyle name="Currency [0] 2 2 2 2" xfId="204"/>
    <cellStyle name="Currency [0] 2 2 3" xfId="205"/>
    <cellStyle name="Currency [0] 2 2 4" xfId="206"/>
    <cellStyle name="Currency [0] 2 3" xfId="207"/>
    <cellStyle name="Currency [0] 2 3 2" xfId="208"/>
    <cellStyle name="Dollar (zero dec) 2" xfId="209"/>
    <cellStyle name="Currency [0] 2 4" xfId="210"/>
    <cellStyle name="Currency [0] 3" xfId="211"/>
    <cellStyle name="输入 2" xfId="212"/>
    <cellStyle name="常规 2 8" xfId="213"/>
    <cellStyle name="Currency [0] 3 2 2" xfId="214"/>
    <cellStyle name="常规 10 2 3" xfId="215"/>
    <cellStyle name="HEADING1" xfId="216"/>
    <cellStyle name="Currency [0] 3 3" xfId="217"/>
    <cellStyle name="HEADING2" xfId="218"/>
    <cellStyle name="Currency [0] 3 4" xfId="219"/>
    <cellStyle name="常规 5 2 6 2" xfId="220"/>
    <cellStyle name="Currency [0] 4" xfId="221"/>
    <cellStyle name="Currency [0] 4 2" xfId="222"/>
    <cellStyle name="Currency [0] 4 3" xfId="223"/>
    <cellStyle name="Currency [0] 5" xfId="224"/>
    <cellStyle name="常规 13" xfId="225"/>
    <cellStyle name="Currency1" xfId="226"/>
    <cellStyle name="常规 13 2" xfId="227"/>
    <cellStyle name="Currency1 2" xfId="228"/>
    <cellStyle name="常规 13 3" xfId="229"/>
    <cellStyle name="Currency1 3" xfId="230"/>
    <cellStyle name="常规 39 2" xfId="231"/>
    <cellStyle name="常规 44 2" xfId="232"/>
    <cellStyle name="常规 2 2 4 2" xfId="233"/>
    <cellStyle name="Date" xfId="234"/>
    <cellStyle name="差_★2014年预算表格（向人大报告20140218） 4" xfId="235"/>
    <cellStyle name="Date 2" xfId="236"/>
    <cellStyle name="Date 3" xfId="237"/>
    <cellStyle name="常规 35 3" xfId="238"/>
    <cellStyle name="常规 40 3" xfId="239"/>
    <cellStyle name="Dollar (zero dec)" xfId="240"/>
    <cellStyle name="Fixed" xfId="241"/>
    <cellStyle name="常规 28 2" xfId="242"/>
    <cellStyle name="常规 33 2" xfId="243"/>
    <cellStyle name="适中 3" xfId="244"/>
    <cellStyle name="Fixed 2" xfId="245"/>
    <cellStyle name="常规 28 2 2" xfId="246"/>
    <cellStyle name="常规 3 2 2" xfId="247"/>
    <cellStyle name="Fixed 3" xfId="248"/>
    <cellStyle name="常规 3 5 2" xfId="249"/>
    <cellStyle name="Header1" xfId="250"/>
    <cellStyle name="常规 2 2 2 8 2 2" xfId="251"/>
    <cellStyle name="Header1 2" xfId="252"/>
    <cellStyle name="Header1 3" xfId="253"/>
    <cellStyle name="Header2" xfId="254"/>
    <cellStyle name="Header2 2" xfId="255"/>
    <cellStyle name="Header2 2 2" xfId="256"/>
    <cellStyle name="Header2 3" xfId="257"/>
    <cellStyle name="Header2 3 2" xfId="258"/>
    <cellStyle name="Header2 4" xfId="259"/>
    <cellStyle name="HEADING1 2" xfId="260"/>
    <cellStyle name="HEADING1 3" xfId="261"/>
    <cellStyle name="HEADING2 2" xfId="262"/>
    <cellStyle name="HEADING2 3" xfId="263"/>
    <cellStyle name="常规 36 2 2" xfId="264"/>
    <cellStyle name="no dec" xfId="265"/>
    <cellStyle name="no dec 2" xfId="266"/>
    <cellStyle name="no dec 3" xfId="267"/>
    <cellStyle name="no dec 4" xfId="268"/>
    <cellStyle name="常规 2 6 2 2" xfId="269"/>
    <cellStyle name="Norma,_laroux_4_营业在建 (2)_E21" xfId="270"/>
    <cellStyle name="Normal_#10-Headcount" xfId="271"/>
    <cellStyle name="Percent_laroux" xfId="272"/>
    <cellStyle name="常规 3 4" xfId="273"/>
    <cellStyle name="常规 2 6 3" xfId="274"/>
    <cellStyle name="RowLevel_0" xfId="275"/>
    <cellStyle name="常规 8 8" xfId="276"/>
    <cellStyle name="Total" xfId="277"/>
    <cellStyle name="Total 2" xfId="278"/>
    <cellStyle name="表标题 3" xfId="279"/>
    <cellStyle name="Total 2 2" xfId="280"/>
    <cellStyle name="表标题 3 2" xfId="281"/>
    <cellStyle name="常规 11 3 2" xfId="282"/>
    <cellStyle name="Total 3" xfId="283"/>
    <cellStyle name="表标题 4" xfId="284"/>
    <cellStyle name="常规 18" xfId="285"/>
    <cellStyle name="常规 23" xfId="286"/>
    <cellStyle name="差_★2014年预算表格（向人大报告20140218） 2 3" xfId="287"/>
    <cellStyle name="Total 3 2" xfId="288"/>
    <cellStyle name="表标题 4 2" xfId="289"/>
    <cellStyle name="Total 4" xfId="290"/>
    <cellStyle name="表标题 5" xfId="291"/>
    <cellStyle name="常规 46" xfId="292"/>
    <cellStyle name="常规 2 2 6" xfId="293"/>
    <cellStyle name="未定义 2 4 3" xfId="294"/>
    <cellStyle name="标题 1 2" xfId="295"/>
    <cellStyle name="常规 47" xfId="296"/>
    <cellStyle name="未定义 2 4 4" xfId="297"/>
    <cellStyle name="标题 1 3" xfId="298"/>
    <cellStyle name="常规 5 2 2 3" xfId="299"/>
    <cellStyle name="未定义 2 5 4" xfId="300"/>
    <cellStyle name="标题 2 3" xfId="301"/>
    <cellStyle name="常规 5 2 3 2" xfId="302"/>
    <cellStyle name="标题 3 2" xfId="303"/>
    <cellStyle name="常规 5 2 3 3" xfId="304"/>
    <cellStyle name="标题 3 3" xfId="305"/>
    <cellStyle name="千位分隔 3" xfId="306"/>
    <cellStyle name="标题 4 2" xfId="307"/>
    <cellStyle name="千位分隔 4" xfId="308"/>
    <cellStyle name="标题 4 3" xfId="309"/>
    <cellStyle name="常规 5 2 5" xfId="310"/>
    <cellStyle name="标题 5" xfId="311"/>
    <cellStyle name="常规 5 2 6" xfId="312"/>
    <cellStyle name="标题 6" xfId="313"/>
    <cellStyle name="表标题" xfId="314"/>
    <cellStyle name="表标题 2" xfId="315"/>
    <cellStyle name="表标题 2 2 2" xfId="316"/>
    <cellStyle name="表标题 2 2 2 2" xfId="317"/>
    <cellStyle name="常规 6 2 4" xfId="318"/>
    <cellStyle name="表标题 2 3" xfId="319"/>
    <cellStyle name="常规 6 2 4 2" xfId="320"/>
    <cellStyle name="常规 5 2 7" xfId="321"/>
    <cellStyle name="表标题 2 3 2" xfId="322"/>
    <cellStyle name="表标题 2 4" xfId="323"/>
    <cellStyle name="表标题 3 2 2" xfId="324"/>
    <cellStyle name="表标题 3 3" xfId="325"/>
    <cellStyle name="差 2" xfId="326"/>
    <cellStyle name="小数 4 2" xfId="327"/>
    <cellStyle name="常规 2 5 2 2 2" xfId="328"/>
    <cellStyle name="差 3" xfId="329"/>
    <cellStyle name="常规 4 2 2" xfId="330"/>
    <cellStyle name="常规 4 4" xfId="331"/>
    <cellStyle name="差_★2014年预算表格（向人大报告20140218）" xfId="332"/>
    <cellStyle name="常规 6 4 2" xfId="333"/>
    <cellStyle name="常规 17" xfId="334"/>
    <cellStyle name="常规 22" xfId="335"/>
    <cellStyle name="常规 2 10 5" xfId="336"/>
    <cellStyle name="差_★2014年预算表格（向人大报告20140218） 2 2" xfId="337"/>
    <cellStyle name="常规 17 2" xfId="338"/>
    <cellStyle name="常规 22 2" xfId="339"/>
    <cellStyle name="差_★2014年预算表格（向人大报告20140218） 2 2 2" xfId="340"/>
    <cellStyle name="差_★2014年预算表格（向人大报告20140218） 3 2" xfId="341"/>
    <cellStyle name="常规 16 2" xfId="342"/>
    <cellStyle name="常规 21 2" xfId="343"/>
    <cellStyle name="常规 2 10 4 2" xfId="344"/>
    <cellStyle name="常规 10" xfId="345"/>
    <cellStyle name="常规 5 2 8" xfId="346"/>
    <cellStyle name="常规 16 2 2" xfId="347"/>
    <cellStyle name="常规 10 2" xfId="348"/>
    <cellStyle name="常规 2 7" xfId="349"/>
    <cellStyle name="常规 10 2 2" xfId="350"/>
    <cellStyle name="常规 10 3" xfId="351"/>
    <cellStyle name="常规 16 3" xfId="352"/>
    <cellStyle name="常规 21 3" xfId="353"/>
    <cellStyle name="常规 5 2 2 3 2" xfId="354"/>
    <cellStyle name="常规 11" xfId="355"/>
    <cellStyle name="常规 11 2" xfId="356"/>
    <cellStyle name="常规 11 2 2" xfId="357"/>
    <cellStyle name="未定义 5 3" xfId="358"/>
    <cellStyle name="常规 2 3 2 2" xfId="359"/>
    <cellStyle name="常规 11 3" xfId="360"/>
    <cellStyle name="常规 11 4" xfId="361"/>
    <cellStyle name="常规 12" xfId="362"/>
    <cellStyle name="常规 12 2" xfId="363"/>
    <cellStyle name="常规 12 3" xfId="364"/>
    <cellStyle name="常规 13 4" xfId="365"/>
    <cellStyle name="常规 2 10 2" xfId="366"/>
    <cellStyle name="常规 14" xfId="367"/>
    <cellStyle name="常规 2 10 2 2" xfId="368"/>
    <cellStyle name="常规 14 2" xfId="369"/>
    <cellStyle name="常规 14 2 2 2" xfId="370"/>
    <cellStyle name="常规 14 2 3" xfId="371"/>
    <cellStyle name="常规 14 3" xfId="372"/>
    <cellStyle name="常规 14 4" xfId="373"/>
    <cellStyle name="常规 15" xfId="374"/>
    <cellStyle name="常规 20" xfId="375"/>
    <cellStyle name="常规 2 10 3" xfId="376"/>
    <cellStyle name="常规 15 2" xfId="377"/>
    <cellStyle name="常规 20 2" xfId="378"/>
    <cellStyle name="常规 2 10 3 2" xfId="379"/>
    <cellStyle name="常规 15 3" xfId="380"/>
    <cellStyle name="常规 20 3" xfId="381"/>
    <cellStyle name="常规 5 2 2 2 2" xfId="382"/>
    <cellStyle name="常规 16" xfId="383"/>
    <cellStyle name="常规 21" xfId="384"/>
    <cellStyle name="常规 2 10 4" xfId="385"/>
    <cellStyle name="常规 17 2 2" xfId="386"/>
    <cellStyle name="常规 22 2 2" xfId="387"/>
    <cellStyle name="常规 17 2 3" xfId="388"/>
    <cellStyle name="常规 17 3" xfId="389"/>
    <cellStyle name="常规 22 3" xfId="390"/>
    <cellStyle name="常规 17 4" xfId="391"/>
    <cellStyle name="常规 5 2 2 6" xfId="392"/>
    <cellStyle name="常规 18 2" xfId="393"/>
    <cellStyle name="常规 23 2" xfId="394"/>
    <cellStyle name="常规 18 3" xfId="395"/>
    <cellStyle name="常规 23 3" xfId="396"/>
    <cellStyle name="常规 19" xfId="397"/>
    <cellStyle name="常规 24" xfId="398"/>
    <cellStyle name="常规 19 2 2" xfId="399"/>
    <cellStyle name="强调文字颜色 3 3" xfId="400"/>
    <cellStyle name="常规 2 10" xfId="401"/>
    <cellStyle name="常规 20 2 2" xfId="402"/>
    <cellStyle name="常规 2 10 3 2 2" xfId="403"/>
    <cellStyle name="常规 2 2 10" xfId="404"/>
    <cellStyle name="常规 2 2 10 2" xfId="405"/>
    <cellStyle name="常规 2 2 10 2 2" xfId="406"/>
    <cellStyle name="常规 37" xfId="407"/>
    <cellStyle name="常规 42" xfId="408"/>
    <cellStyle name="常规 2 2 2" xfId="409"/>
    <cellStyle name="常规 37 2" xfId="410"/>
    <cellStyle name="常规 42 2" xfId="411"/>
    <cellStyle name="常规 2 2 2 2" xfId="412"/>
    <cellStyle name="常规 37 2 2" xfId="413"/>
    <cellStyle name="常规 2 4 4" xfId="414"/>
    <cellStyle name="常规 2 2 2 2 2" xfId="415"/>
    <cellStyle name="常规 2 2 2 2 2 2" xfId="416"/>
    <cellStyle name="常规 2 2 2 2 2 2 2" xfId="417"/>
    <cellStyle name="常规 2 2 2 2 3" xfId="418"/>
    <cellStyle name="常规 37 3" xfId="419"/>
    <cellStyle name="常规 2 2 2 3" xfId="420"/>
    <cellStyle name="常规 2 5 4" xfId="421"/>
    <cellStyle name="常规 2 2 2 3 2" xfId="422"/>
    <cellStyle name="常规 2 2 2 3 2 2" xfId="423"/>
    <cellStyle name="常规 2 2 2 3 3" xfId="424"/>
    <cellStyle name="强调文字颜色 1 2" xfId="425"/>
    <cellStyle name="常规 2 2 2 4 2" xfId="426"/>
    <cellStyle name="常规 2 2 2 4 2 2" xfId="427"/>
    <cellStyle name="常规 2 5" xfId="428"/>
    <cellStyle name="强调文字颜色 4 2" xfId="429"/>
    <cellStyle name="常规 2 2 2 7 2" xfId="430"/>
    <cellStyle name="常规 2 5 2" xfId="431"/>
    <cellStyle name="常规 2 2 2 7 2 2" xfId="432"/>
    <cellStyle name="常规 3 5" xfId="433"/>
    <cellStyle name="强调文字颜色 5 2" xfId="434"/>
    <cellStyle name="常规 2 2 2 8 2" xfId="435"/>
    <cellStyle name="常规 38 2" xfId="436"/>
    <cellStyle name="常规 43 2" xfId="437"/>
    <cellStyle name="常规 2 2 3 2" xfId="438"/>
    <cellStyle name="常规 45" xfId="439"/>
    <cellStyle name="常规 2 2 5" xfId="440"/>
    <cellStyle name="常规 45 2" xfId="441"/>
    <cellStyle name="常规 2 2 5 2" xfId="442"/>
    <cellStyle name="常规 2 3" xfId="443"/>
    <cellStyle name="常规 2 3 2" xfId="444"/>
    <cellStyle name="常规 2 3 3" xfId="445"/>
    <cellStyle name="常规 2 4" xfId="446"/>
    <cellStyle name="常规 2 4 2" xfId="447"/>
    <cellStyle name="常规 2 4 2 2" xfId="448"/>
    <cellStyle name="常规 2 4 3" xfId="449"/>
    <cellStyle name="常规 29" xfId="450"/>
    <cellStyle name="常规 34" xfId="451"/>
    <cellStyle name="常规 2 4 3 2" xfId="452"/>
    <cellStyle name="小数 4" xfId="453"/>
    <cellStyle name="常规 2 5 2 2" xfId="454"/>
    <cellStyle name="小数 5" xfId="455"/>
    <cellStyle name="常规 2 5 2 3" xfId="456"/>
    <cellStyle name="常规 2 5 3" xfId="457"/>
    <cellStyle name="常规 2 6" xfId="458"/>
    <cellStyle name="常规 2 6 2" xfId="459"/>
    <cellStyle name="常规 2 6 2 3" xfId="460"/>
    <cellStyle name="常规 3 2" xfId="461"/>
    <cellStyle name="常规 2 6 5" xfId="462"/>
    <cellStyle name="常规 2 6 5 2" xfId="463"/>
    <cellStyle name="常规 2 7 2" xfId="464"/>
    <cellStyle name="常规 2 8 2" xfId="465"/>
    <cellStyle name="输入 3" xfId="466"/>
    <cellStyle name="常规 2 9" xfId="467"/>
    <cellStyle name="常规 25" xfId="468"/>
    <cellStyle name="常规 30" xfId="469"/>
    <cellStyle name="常规 25 2" xfId="470"/>
    <cellStyle name="常规 30 2" xfId="471"/>
    <cellStyle name="常规 27" xfId="472"/>
    <cellStyle name="常规 32" xfId="473"/>
    <cellStyle name="常规 27 2" xfId="474"/>
    <cellStyle name="常规 32 2" xfId="475"/>
    <cellStyle name="常规 36" xfId="476"/>
    <cellStyle name="常规 41" xfId="477"/>
    <cellStyle name="常规 27 2 2" xfId="478"/>
    <cellStyle name="常规 32 2 2" xfId="479"/>
    <cellStyle name="常规 27 3" xfId="480"/>
    <cellStyle name="常规 32 3" xfId="481"/>
    <cellStyle name="常规 28" xfId="482"/>
    <cellStyle name="常规 33" xfId="483"/>
    <cellStyle name="常规 28 3" xfId="484"/>
    <cellStyle name="常规 29 2" xfId="485"/>
    <cellStyle name="常规 34 2" xfId="486"/>
    <cellStyle name="常规 4 3" xfId="487"/>
    <cellStyle name="常规 29 2 2" xfId="488"/>
    <cellStyle name="常规 29 3" xfId="489"/>
    <cellStyle name="常规 3 2 2 2" xfId="490"/>
    <cellStyle name="常规 3 2 3" xfId="491"/>
    <cellStyle name="常规 3 2 3 2" xfId="492"/>
    <cellStyle name="常规 3 2 4" xfId="493"/>
    <cellStyle name="常规 3 2 4 2" xfId="494"/>
    <cellStyle name="常规 47 2" xfId="495"/>
    <cellStyle name="常规 3 2 48" xfId="496"/>
    <cellStyle name="常规 3 3" xfId="497"/>
    <cellStyle name="常规 3 3 2" xfId="498"/>
    <cellStyle name="常规 3 3 2 2" xfId="499"/>
    <cellStyle name="常规 3 3 3 2" xfId="500"/>
    <cellStyle name="常规 3 4 2" xfId="501"/>
    <cellStyle name="常规 3 4 2 2" xfId="502"/>
    <cellStyle name="常规 3 4 4" xfId="503"/>
    <cellStyle name="常规 3 7" xfId="504"/>
    <cellStyle name="常规 30 2 2" xfId="505"/>
    <cellStyle name="常规 30 3" xfId="506"/>
    <cellStyle name="常规 35" xfId="507"/>
    <cellStyle name="常规 40" xfId="508"/>
    <cellStyle name="常规 35 2" xfId="509"/>
    <cellStyle name="常规 40 2" xfId="510"/>
    <cellStyle name="常规 36 2" xfId="511"/>
    <cellStyle name="常规 41 2" xfId="512"/>
    <cellStyle name="常规 36 3" xfId="513"/>
    <cellStyle name="常规 38 3" xfId="514"/>
    <cellStyle name="常规 39 3" xfId="515"/>
    <cellStyle name="常规 5 3 2 2" xfId="516"/>
    <cellStyle name="常规 4" xfId="517"/>
    <cellStyle name="常规 4 2" xfId="518"/>
    <cellStyle name="常规 4 2 3" xfId="519"/>
    <cellStyle name="常规 4 5" xfId="520"/>
    <cellStyle name="常规 7 4" xfId="521"/>
    <cellStyle name="常规 4 2 3 2" xfId="522"/>
    <cellStyle name="常规 4 5 2" xfId="523"/>
    <cellStyle name="常规 4 2 4" xfId="524"/>
    <cellStyle name="常规 4 6" xfId="525"/>
    <cellStyle name="常规 4 3 2 2" xfId="526"/>
    <cellStyle name="常规 5 4 2" xfId="527"/>
    <cellStyle name="常规 4 3 3" xfId="528"/>
    <cellStyle name="常规 5 5" xfId="529"/>
    <cellStyle name="常规 8 4" xfId="530"/>
    <cellStyle name="常规 4 6 2" xfId="531"/>
    <cellStyle name="常规 4 7" xfId="532"/>
    <cellStyle name="常规 46 2" xfId="533"/>
    <cellStyle name="常规 48" xfId="534"/>
    <cellStyle name="常规 5 2 2 4" xfId="535"/>
    <cellStyle name="常规 5 2 2 5" xfId="536"/>
    <cellStyle name="常规 5 2 5 2" xfId="537"/>
    <cellStyle name="常规 5 4 2 2" xfId="538"/>
    <cellStyle name="常规 5 4 3" xfId="539"/>
    <cellStyle name="常规 6 2" xfId="540"/>
    <cellStyle name="常规 6 2 2" xfId="541"/>
    <cellStyle name="常规 6 3 2" xfId="542"/>
    <cellStyle name="常规 6 6" xfId="543"/>
    <cellStyle name="常规 6 6 2" xfId="544"/>
    <cellStyle name="常规 7" xfId="545"/>
    <cellStyle name="常规 7 2" xfId="546"/>
    <cellStyle name="常规 7 2 2" xfId="547"/>
    <cellStyle name="常规 7 2 2 2" xfId="548"/>
    <cellStyle name="常规 7 2 3" xfId="549"/>
    <cellStyle name="常规 7 2 3 2" xfId="550"/>
    <cellStyle name="常规 7 2 4" xfId="551"/>
    <cellStyle name="常规 7 3" xfId="552"/>
    <cellStyle name="常规 7 3 2" xfId="553"/>
    <cellStyle name="常规 7 5" xfId="554"/>
    <cellStyle name="常规 7 5 2" xfId="555"/>
    <cellStyle name="常规 7 6" xfId="556"/>
    <cellStyle name="常规 7 6 2" xfId="557"/>
    <cellStyle name="常规 7 7" xfId="558"/>
    <cellStyle name="常规 8" xfId="559"/>
    <cellStyle name="常规 8 11" xfId="560"/>
    <cellStyle name="常规 8 11 2" xfId="561"/>
    <cellStyle name="常规 8 12" xfId="562"/>
    <cellStyle name="常规 8 13" xfId="563"/>
    <cellStyle name="常规 8 13 2" xfId="564"/>
    <cellStyle name="常规 8 2" xfId="565"/>
    <cellStyle name="常规 8 2 2" xfId="566"/>
    <cellStyle name="常规 8 2 2 2" xfId="567"/>
    <cellStyle name="常规 8 2 2 3" xfId="568"/>
    <cellStyle name="常规 8 2 3" xfId="569"/>
    <cellStyle name="常规 8 2 4" xfId="570"/>
    <cellStyle name="常规 8 2 5" xfId="571"/>
    <cellStyle name="常规 8 2 6" xfId="572"/>
    <cellStyle name="常规 8 3" xfId="573"/>
    <cellStyle name="常规 8 3 2" xfId="574"/>
    <cellStyle name="常规 8 3 3" xfId="575"/>
    <cellStyle name="常规 8 4 3" xfId="576"/>
    <cellStyle name="常规 8 4 3 2" xfId="577"/>
    <cellStyle name="常规 8 5" xfId="578"/>
    <cellStyle name="常规 8 6" xfId="579"/>
    <cellStyle name="常规 8 7" xfId="580"/>
    <cellStyle name="常规 8 9" xfId="581"/>
    <cellStyle name="常规 9" xfId="582"/>
    <cellStyle name="常规 9 2" xfId="583"/>
    <cellStyle name="常规 9 2 2" xfId="584"/>
    <cellStyle name="常规 9 2 3" xfId="585"/>
    <cellStyle name="常规 9 2 3 2" xfId="586"/>
    <cellStyle name="常规 9 2 3 2 2" xfId="587"/>
    <cellStyle name="常规 9 2 4" xfId="588"/>
    <cellStyle name="常规 9 3" xfId="589"/>
    <cellStyle name="常规 9 4" xfId="590"/>
    <cellStyle name="常规_表9" xfId="591"/>
    <cellStyle name="分级显示行_1_13区汇总" xfId="592"/>
    <cellStyle name="归盒啦_95" xfId="593"/>
    <cellStyle name="好 2" xfId="594"/>
    <cellStyle name="好 3" xfId="595"/>
    <cellStyle name="好_★2014年预算表格（向人大报告20140218）" xfId="596"/>
    <cellStyle name="好_★2014年预算表格（向人大报告20140218） 2" xfId="597"/>
    <cellStyle name="好_★2014年预算表格（向人大报告20140218） 2 2" xfId="598"/>
    <cellStyle name="好_★2014年预算表格（向人大报告20140218） 2 2 2" xfId="599"/>
    <cellStyle name="好_★2014年预算表格（向人大报告20140218） 2 3" xfId="600"/>
    <cellStyle name="后继超链接 2 2 2" xfId="601"/>
    <cellStyle name="后继超链接 2 3" xfId="602"/>
    <cellStyle name="后继超链接 3 2" xfId="603"/>
    <cellStyle name="汇总 2" xfId="604"/>
    <cellStyle name="汇总 3" xfId="605"/>
    <cellStyle name="计算 2" xfId="606"/>
    <cellStyle name="计算 3" xfId="607"/>
    <cellStyle name="检查单元格 2" xfId="608"/>
    <cellStyle name="检查单元格 3" xfId="609"/>
    <cellStyle name="解释性文本 2" xfId="610"/>
    <cellStyle name="解释性文本 3" xfId="611"/>
    <cellStyle name="警告文本 2" xfId="612"/>
    <cellStyle name="警告文本 3" xfId="613"/>
    <cellStyle name="链接单元格 2" xfId="614"/>
    <cellStyle name="链接单元格 3" xfId="615"/>
    <cellStyle name="霓付 [0]_95" xfId="616"/>
    <cellStyle name="霓付_95" xfId="617"/>
    <cellStyle name="烹拳 [0]_95" xfId="618"/>
    <cellStyle name="烹拳_95" xfId="619"/>
    <cellStyle name="普通_“三部” (2)" xfId="620"/>
    <cellStyle name="千分位[0]_F01-1" xfId="621"/>
    <cellStyle name="千分位_97-917" xfId="622"/>
    <cellStyle name="千位[0]_，" xfId="623"/>
    <cellStyle name="千位_，" xfId="624"/>
    <cellStyle name="千位分隔 2" xfId="625"/>
    <cellStyle name="千位分隔 2 2" xfId="626"/>
    <cellStyle name="千位分隔 2 2 2" xfId="627"/>
    <cellStyle name="千位分隔 2 3" xfId="628"/>
    <cellStyle name="千位分隔 3 2" xfId="629"/>
    <cellStyle name="千位分隔 3 3" xfId="630"/>
    <cellStyle name="千位分隔 4 2" xfId="631"/>
    <cellStyle name="千位分隔 4 2 2" xfId="632"/>
    <cellStyle name="千位分隔 4 3" xfId="633"/>
    <cellStyle name="千位分隔 5" xfId="634"/>
    <cellStyle name="千位分隔[0] 2 2" xfId="635"/>
    <cellStyle name="千位分隔[0] 3" xfId="636"/>
    <cellStyle name="千位分隔[0] 3 2" xfId="637"/>
    <cellStyle name="千位分隔[0] 4" xfId="638"/>
    <cellStyle name="千位分隔[0] 5" xfId="639"/>
    <cellStyle name="钎霖_4岿角利" xfId="640"/>
    <cellStyle name="强调文字颜色 1 3" xfId="641"/>
    <cellStyle name="强调文字颜色 2 2" xfId="642"/>
    <cellStyle name="强调文字颜色 2 3" xfId="643"/>
    <cellStyle name="强调文字颜色 3 2" xfId="644"/>
    <cellStyle name="强调文字颜色 4 3" xfId="645"/>
    <cellStyle name="强调文字颜色 5 3" xfId="646"/>
    <cellStyle name="强调文字颜色 6 2" xfId="647"/>
    <cellStyle name="强调文字颜色 6 3" xfId="648"/>
    <cellStyle name="适中 2" xfId="649"/>
    <cellStyle name="输出 2" xfId="650"/>
    <cellStyle name="输出 3" xfId="651"/>
    <cellStyle name="数字" xfId="652"/>
    <cellStyle name="数字 2" xfId="653"/>
    <cellStyle name="数字 2 2" xfId="654"/>
    <cellStyle name="数字 2 2 2" xfId="655"/>
    <cellStyle name="数字 2 2 2 2" xfId="656"/>
    <cellStyle name="数字 2 2 3" xfId="657"/>
    <cellStyle name="数字 2 3" xfId="658"/>
    <cellStyle name="数字 2 3 2" xfId="659"/>
    <cellStyle name="数字 2 4" xfId="660"/>
    <cellStyle name="数字 3" xfId="661"/>
    <cellStyle name="数字 3 2" xfId="662"/>
    <cellStyle name="数字 3 2 2" xfId="663"/>
    <cellStyle name="数字 3 3" xfId="664"/>
    <cellStyle name="数字 4" xfId="665"/>
    <cellStyle name="数字 4 2" xfId="666"/>
    <cellStyle name="数字 5" xfId="667"/>
    <cellStyle name="未定义" xfId="668"/>
    <cellStyle name="未定义 2 3 5" xfId="669"/>
    <cellStyle name="未定义 2" xfId="670"/>
    <cellStyle name="未定义 2 2" xfId="671"/>
    <cellStyle name="未定义 2 2 2" xfId="672"/>
    <cellStyle name="未定义 2 2 3" xfId="673"/>
    <cellStyle name="未定义 2 2 4" xfId="674"/>
    <cellStyle name="未定义 2 2 5" xfId="675"/>
    <cellStyle name="未定义 2 2 6" xfId="676"/>
    <cellStyle name="未定义 2 3" xfId="677"/>
    <cellStyle name="未定义 2 3 2" xfId="678"/>
    <cellStyle name="未定义 2 3 3" xfId="679"/>
    <cellStyle name="未定义 2 3 4" xfId="680"/>
    <cellStyle name="未定义 3" xfId="681"/>
    <cellStyle name="未定义 2 3 6" xfId="682"/>
    <cellStyle name="未定义 2 4" xfId="683"/>
    <cellStyle name="未定义 2 4 2" xfId="684"/>
    <cellStyle name="未定义 2 4 5" xfId="685"/>
    <cellStyle name="未定义 2 4 6" xfId="686"/>
    <cellStyle name="未定义 2 5" xfId="687"/>
    <cellStyle name="未定义 2 5 2" xfId="688"/>
    <cellStyle name="未定义 2 5 5" xfId="689"/>
    <cellStyle name="未定义 2 5 6" xfId="690"/>
    <cellStyle name="未定义 2 6" xfId="691"/>
    <cellStyle name="未定义 3 3" xfId="692"/>
    <cellStyle name="未定义 3 4" xfId="693"/>
    <cellStyle name="未定义 3 5" xfId="694"/>
    <cellStyle name="未定义 3 6" xfId="695"/>
    <cellStyle name="未定义 4" xfId="696"/>
    <cellStyle name="未定义 4 2" xfId="697"/>
    <cellStyle name="未定义 4 3" xfId="698"/>
    <cellStyle name="未定义 4 4" xfId="699"/>
    <cellStyle name="未定义 4 5" xfId="700"/>
    <cellStyle name="未定义 4 6" xfId="701"/>
    <cellStyle name="未定义 5" xfId="702"/>
    <cellStyle name="未定义 5 2" xfId="703"/>
    <cellStyle name="未定义 5 4" xfId="704"/>
    <cellStyle name="未定义 5 5" xfId="705"/>
    <cellStyle name="未定义 5 6" xfId="706"/>
    <cellStyle name="未定义 6" xfId="707"/>
    <cellStyle name="未定义 6 2" xfId="708"/>
    <cellStyle name="未定义 6 3" xfId="709"/>
    <cellStyle name="未定义 6 4" xfId="710"/>
    <cellStyle name="未定义 6 5" xfId="711"/>
    <cellStyle name="未定义 6 6" xfId="712"/>
    <cellStyle name="未定义 7" xfId="713"/>
    <cellStyle name="小数" xfId="714"/>
    <cellStyle name="小数 2" xfId="715"/>
    <cellStyle name="小数 2 2" xfId="716"/>
    <cellStyle name="小数 2 2 2" xfId="717"/>
    <cellStyle name="小数 2 2 2 2" xfId="718"/>
    <cellStyle name="小数 2 2 3" xfId="719"/>
    <cellStyle name="小数 2 3" xfId="720"/>
    <cellStyle name="小数 2 3 2" xfId="721"/>
    <cellStyle name="小数 2 4" xfId="722"/>
    <cellStyle name="小数 3" xfId="723"/>
    <cellStyle name="小数 3 2" xfId="724"/>
    <cellStyle name="小数 3 2 2" xfId="725"/>
    <cellStyle name="小数 3 3" xfId="726"/>
    <cellStyle name="样式 1" xfId="727"/>
    <cellStyle name="样式 1 2" xfId="728"/>
    <cellStyle name="样式 1 3" xfId="729"/>
    <cellStyle name="注释 2" xfId="73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externalLink" Target="externalLinks/externalLink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S01\jhc\unzipped\Eastern%20Airline%20FE\Spares\FILES\SMCTS2\SMCTSSP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qpmad2"/>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O17"/>
  <sheetViews>
    <sheetView showGridLines="0" showZeros="0" topLeftCell="A7" workbookViewId="0">
      <selection activeCell="H26" sqref="H26"/>
    </sheetView>
  </sheetViews>
  <sheetFormatPr defaultColWidth="9" defaultRowHeight="14.25"/>
  <cols>
    <col min="1" max="1" width="15.625" style="167" customWidth="1"/>
    <col min="2" max="2" width="9" style="167" hidden="1" customWidth="1"/>
    <col min="3" max="3" width="14.75" style="167" customWidth="1"/>
    <col min="4" max="8" width="9" style="167"/>
    <col min="9" max="9" width="13.25" style="167" customWidth="1"/>
    <col min="10" max="11" width="9" style="167"/>
    <col min="12" max="12" width="20.875" style="167" customWidth="1"/>
    <col min="13" max="13" width="3.625" style="167" customWidth="1"/>
    <col min="14" max="14" width="1.75" style="167" customWidth="1"/>
    <col min="15" max="15" width="9" style="167" hidden="1" customWidth="1"/>
    <col min="16" max="16384" width="9" style="167"/>
  </cols>
  <sheetData>
    <row r="1" ht="17.1" customHeight="1" spans="1:4">
      <c r="A1" s="168" t="s">
        <v>0</v>
      </c>
      <c r="B1" s="169"/>
      <c r="C1" s="170" t="s">
        <v>1</v>
      </c>
      <c r="D1" s="170"/>
    </row>
    <row r="2" ht="17.1" customHeight="1" spans="1:13">
      <c r="A2" s="170" t="s">
        <v>2</v>
      </c>
      <c r="B2" s="169"/>
      <c r="C2" s="170"/>
      <c r="D2" s="170"/>
      <c r="L2" s="168"/>
      <c r="M2" s="168"/>
    </row>
    <row r="3" ht="57" customHeight="1" spans="1:2">
      <c r="A3" s="171" t="s">
        <v>3</v>
      </c>
      <c r="B3" s="167" t="s">
        <v>4</v>
      </c>
    </row>
    <row r="4" ht="48" customHeight="1" spans="1:15">
      <c r="A4" s="172" t="s">
        <v>5</v>
      </c>
      <c r="B4" s="172"/>
      <c r="C4" s="172"/>
      <c r="D4" s="172"/>
      <c r="E4" s="172"/>
      <c r="F4" s="172"/>
      <c r="G4" s="172"/>
      <c r="H4" s="172"/>
      <c r="I4" s="172"/>
      <c r="J4" s="172"/>
      <c r="K4" s="172"/>
      <c r="L4" s="172"/>
      <c r="M4" s="172"/>
      <c r="N4" s="172"/>
      <c r="O4" s="172"/>
    </row>
    <row r="5" ht="137.1" customHeight="1" spans="1:15">
      <c r="A5" s="173" t="s">
        <v>6</v>
      </c>
      <c r="B5" s="173"/>
      <c r="C5" s="173"/>
      <c r="D5" s="173"/>
      <c r="E5" s="173"/>
      <c r="F5" s="173"/>
      <c r="G5" s="173"/>
      <c r="H5" s="173"/>
      <c r="I5" s="173"/>
      <c r="J5" s="173"/>
      <c r="K5" s="173"/>
      <c r="L5" s="173"/>
      <c r="M5" s="173"/>
      <c r="N5" s="173"/>
      <c r="O5" s="173"/>
    </row>
    <row r="14" ht="32.25" customHeight="1"/>
    <row r="15" ht="27" spans="1:15">
      <c r="A15" s="174" t="s">
        <v>7</v>
      </c>
      <c r="B15" s="174"/>
      <c r="C15" s="174"/>
      <c r="D15" s="174"/>
      <c r="E15" s="174"/>
      <c r="F15" s="174"/>
      <c r="G15" s="174"/>
      <c r="H15" s="174"/>
      <c r="I15" s="174"/>
      <c r="J15" s="174"/>
      <c r="K15" s="174"/>
      <c r="L15" s="174"/>
      <c r="M15" s="174"/>
      <c r="N15" s="174"/>
      <c r="O15" s="174"/>
    </row>
    <row r="16" ht="11.25" customHeight="1" spans="1:1">
      <c r="A16" s="175"/>
    </row>
    <row r="17" ht="25.5" spans="1:15">
      <c r="A17" s="176">
        <v>44219</v>
      </c>
      <c r="B17" s="176"/>
      <c r="C17" s="176"/>
      <c r="D17" s="176"/>
      <c r="E17" s="176"/>
      <c r="F17" s="176"/>
      <c r="G17" s="176"/>
      <c r="H17" s="176"/>
      <c r="I17" s="176"/>
      <c r="J17" s="176"/>
      <c r="K17" s="176"/>
      <c r="L17" s="176"/>
      <c r="M17" s="176"/>
      <c r="N17" s="176"/>
      <c r="O17" s="176"/>
    </row>
  </sheetData>
  <mergeCells count="6">
    <mergeCell ref="L2:M2"/>
    <mergeCell ref="A4:O4"/>
    <mergeCell ref="A5:O5"/>
    <mergeCell ref="A15:O15"/>
    <mergeCell ref="A17:O17"/>
    <mergeCell ref="C1:D2"/>
  </mergeCells>
  <printOptions horizontalCentered="1"/>
  <pageMargins left="0.0777777777777778" right="0.354166666666667" top="1.06875" bottom="0.984027777777778" header="0.510416666666667" footer="0.510416666666667"/>
  <pageSetup paperSize="9" scale="85"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21"/>
  <sheetViews>
    <sheetView showGridLines="0" showZeros="0" workbookViewId="0">
      <pane ySplit="5" topLeftCell="A6" activePane="bottomLeft" state="frozen"/>
      <selection/>
      <selection pane="bottomLeft" activeCell="A2" sqref="A2:H2"/>
    </sheetView>
  </sheetViews>
  <sheetFormatPr defaultColWidth="9" defaultRowHeight="13.5"/>
  <cols>
    <col min="1" max="1" width="32.25" style="3" customWidth="1"/>
    <col min="2" max="2" width="10.125" style="3" customWidth="1"/>
    <col min="3" max="3" width="9.625" style="3" customWidth="1"/>
    <col min="4" max="4" width="9.625" style="119" customWidth="1"/>
    <col min="5" max="5" width="50.5" style="3" customWidth="1"/>
    <col min="6" max="6" width="9.25" style="104" customWidth="1"/>
    <col min="7" max="7" width="9.125" style="3" customWidth="1"/>
    <col min="8" max="8" width="10.125" style="3" customWidth="1"/>
    <col min="9" max="9" width="9.5" style="3" customWidth="1"/>
    <col min="10" max="16384" width="9" style="3"/>
  </cols>
  <sheetData>
    <row r="1" s="1" customFormat="1" spans="1:256">
      <c r="A1" s="4" t="s">
        <v>8</v>
      </c>
      <c r="B1" s="5"/>
      <c r="C1" s="5"/>
      <c r="D1" s="120"/>
      <c r="E1" s="3"/>
      <c r="F1" s="10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row>
    <row r="2" s="1" customFormat="1" ht="26.25" customHeight="1" spans="1:256">
      <c r="A2" s="6" t="s">
        <v>9</v>
      </c>
      <c r="B2" s="121"/>
      <c r="C2" s="121"/>
      <c r="D2" s="121"/>
      <c r="E2" s="121"/>
      <c r="F2" s="121"/>
      <c r="G2" s="121"/>
      <c r="H2" s="121"/>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row>
    <row r="3" ht="15" customHeight="1" spans="1:8">
      <c r="A3" s="122"/>
      <c r="B3" s="122"/>
      <c r="C3" s="122"/>
      <c r="H3" s="3" t="s">
        <v>10</v>
      </c>
    </row>
    <row r="4" ht="24.95" customHeight="1" spans="1:8">
      <c r="A4" s="123" t="s">
        <v>11</v>
      </c>
      <c r="B4" s="124"/>
      <c r="C4" s="124"/>
      <c r="D4" s="125"/>
      <c r="E4" s="123" t="s">
        <v>12</v>
      </c>
      <c r="F4" s="124"/>
      <c r="G4" s="124"/>
      <c r="H4" s="125"/>
    </row>
    <row r="5" ht="41.1" customHeight="1" spans="1:8">
      <c r="A5" s="126" t="s">
        <v>13</v>
      </c>
      <c r="B5" s="8" t="s">
        <v>14</v>
      </c>
      <c r="C5" s="106" t="s">
        <v>15</v>
      </c>
      <c r="D5" s="8" t="s">
        <v>16</v>
      </c>
      <c r="E5" s="126" t="s">
        <v>17</v>
      </c>
      <c r="F5" s="8" t="s">
        <v>14</v>
      </c>
      <c r="G5" s="106" t="s">
        <v>15</v>
      </c>
      <c r="H5" s="8" t="s">
        <v>16</v>
      </c>
    </row>
    <row r="6" ht="19.5" customHeight="1" spans="1:8">
      <c r="A6" s="109" t="s">
        <v>18</v>
      </c>
      <c r="B6" s="127">
        <v>5000</v>
      </c>
      <c r="C6" s="128">
        <v>4356</v>
      </c>
      <c r="D6" s="129">
        <v>5000</v>
      </c>
      <c r="E6" s="9" t="s">
        <v>19</v>
      </c>
      <c r="F6" s="130">
        <v>122</v>
      </c>
      <c r="G6" s="130">
        <v>154</v>
      </c>
      <c r="H6" s="131">
        <f>H7+H9</f>
        <v>130</v>
      </c>
    </row>
    <row r="7" ht="19.5" customHeight="1" spans="1:8">
      <c r="A7" s="109" t="s">
        <v>20</v>
      </c>
      <c r="B7" s="127">
        <v>400</v>
      </c>
      <c r="C7" s="128">
        <v>418</v>
      </c>
      <c r="D7" s="129">
        <v>400</v>
      </c>
      <c r="E7" s="11" t="s">
        <v>21</v>
      </c>
      <c r="F7" s="130">
        <v>23</v>
      </c>
      <c r="G7" s="130">
        <v>154</v>
      </c>
      <c r="H7" s="131">
        <v>30</v>
      </c>
    </row>
    <row r="8" ht="19.5" customHeight="1" spans="1:8">
      <c r="A8" s="109" t="s">
        <v>22</v>
      </c>
      <c r="B8" s="132">
        <v>212061</v>
      </c>
      <c r="C8" s="132">
        <f>SUM(C9:C13)</f>
        <v>170340</v>
      </c>
      <c r="D8" s="133">
        <f>SUM(D9,D12)</f>
        <v>300000</v>
      </c>
      <c r="E8" s="12" t="s">
        <v>23</v>
      </c>
      <c r="F8" s="130">
        <v>23</v>
      </c>
      <c r="G8" s="130">
        <v>154</v>
      </c>
      <c r="H8" s="131">
        <v>30</v>
      </c>
    </row>
    <row r="9" ht="19.5" customHeight="1" spans="1:8">
      <c r="A9" s="134" t="s">
        <v>24</v>
      </c>
      <c r="B9" s="132">
        <v>212061</v>
      </c>
      <c r="C9" s="135">
        <v>170340</v>
      </c>
      <c r="D9" s="133">
        <f>300000</f>
        <v>300000</v>
      </c>
      <c r="E9" s="11" t="s">
        <v>25</v>
      </c>
      <c r="F9" s="130">
        <v>99</v>
      </c>
      <c r="G9" s="130"/>
      <c r="H9" s="131">
        <v>100</v>
      </c>
    </row>
    <row r="10" ht="19.5" customHeight="1" spans="1:8">
      <c r="A10" s="134" t="s">
        <v>26</v>
      </c>
      <c r="B10" s="136"/>
      <c r="C10" s="137"/>
      <c r="D10" s="133"/>
      <c r="E10" s="12" t="s">
        <v>27</v>
      </c>
      <c r="F10" s="130">
        <v>99</v>
      </c>
      <c r="G10" s="130"/>
      <c r="H10" s="131">
        <v>100</v>
      </c>
    </row>
    <row r="11" ht="19.5" customHeight="1" spans="1:8">
      <c r="A11" s="134" t="s">
        <v>28</v>
      </c>
      <c r="B11" s="136"/>
      <c r="C11" s="137"/>
      <c r="D11" s="136"/>
      <c r="E11" s="9" t="s">
        <v>29</v>
      </c>
      <c r="F11" s="130">
        <v>1024</v>
      </c>
      <c r="G11" s="130">
        <v>1803</v>
      </c>
      <c r="H11" s="131">
        <v>800</v>
      </c>
    </row>
    <row r="12" ht="19.5" customHeight="1" spans="1:8">
      <c r="A12" s="134" t="s">
        <v>30</v>
      </c>
      <c r="B12" s="136">
        <v>500</v>
      </c>
      <c r="C12" s="137"/>
      <c r="D12" s="138"/>
      <c r="E12" s="11" t="s">
        <v>31</v>
      </c>
      <c r="F12" s="130">
        <v>1024</v>
      </c>
      <c r="G12" s="130">
        <f>SUM(G13:G14)</f>
        <v>1803</v>
      </c>
      <c r="H12" s="131">
        <v>800</v>
      </c>
    </row>
    <row r="13" ht="19.5" customHeight="1" spans="1:8">
      <c r="A13" s="134" t="s">
        <v>32</v>
      </c>
      <c r="B13" s="136"/>
      <c r="C13" s="137"/>
      <c r="D13" s="138"/>
      <c r="E13" s="12" t="s">
        <v>33</v>
      </c>
      <c r="F13" s="130">
        <v>469</v>
      </c>
      <c r="G13" s="130">
        <v>673</v>
      </c>
      <c r="H13" s="131">
        <v>300</v>
      </c>
    </row>
    <row r="14" ht="19.5" customHeight="1" spans="1:8">
      <c r="A14" s="109" t="s">
        <v>34</v>
      </c>
      <c r="B14" s="136">
        <v>5000</v>
      </c>
      <c r="C14" s="137">
        <v>5019</v>
      </c>
      <c r="D14" s="138">
        <v>5038</v>
      </c>
      <c r="E14" s="12" t="s">
        <v>35</v>
      </c>
      <c r="F14" s="130">
        <v>555</v>
      </c>
      <c r="G14" s="130">
        <v>1130</v>
      </c>
      <c r="H14" s="131">
        <v>500</v>
      </c>
    </row>
    <row r="15" ht="19.5" customHeight="1" spans="1:8">
      <c r="A15" s="109" t="s">
        <v>36</v>
      </c>
      <c r="B15" s="136">
        <v>2600</v>
      </c>
      <c r="C15" s="137">
        <v>2600</v>
      </c>
      <c r="D15" s="138">
        <v>3600</v>
      </c>
      <c r="E15" s="9" t="s">
        <v>37</v>
      </c>
      <c r="F15" s="130"/>
      <c r="G15" s="130"/>
      <c r="H15" s="131"/>
    </row>
    <row r="16" ht="19.5" customHeight="1" spans="1:8">
      <c r="A16" s="109" t="s">
        <v>38</v>
      </c>
      <c r="B16" s="127"/>
      <c r="C16" s="127"/>
      <c r="D16" s="138"/>
      <c r="E16" s="11" t="s">
        <v>39</v>
      </c>
      <c r="F16" s="130"/>
      <c r="G16" s="130"/>
      <c r="H16" s="131"/>
    </row>
    <row r="17" ht="19.5" customHeight="1" spans="1:8">
      <c r="A17" s="139"/>
      <c r="B17" s="139"/>
      <c r="C17" s="139"/>
      <c r="D17" s="127"/>
      <c r="E17" s="12" t="s">
        <v>33</v>
      </c>
      <c r="F17" s="130"/>
      <c r="G17" s="130"/>
      <c r="H17" s="131"/>
    </row>
    <row r="18" ht="19.5" customHeight="1" spans="1:8">
      <c r="A18" s="109"/>
      <c r="B18" s="127"/>
      <c r="C18" s="127"/>
      <c r="D18" s="127"/>
      <c r="E18" s="12" t="s">
        <v>35</v>
      </c>
      <c r="F18" s="130"/>
      <c r="G18" s="130"/>
      <c r="H18" s="131"/>
    </row>
    <row r="19" s="5" customFormat="1" ht="19.5" customHeight="1" spans="1:8">
      <c r="A19" s="134"/>
      <c r="B19" s="137"/>
      <c r="C19" s="137"/>
      <c r="D19" s="136"/>
      <c r="E19" s="12" t="s">
        <v>40</v>
      </c>
      <c r="F19" s="108"/>
      <c r="G19" s="108"/>
      <c r="H19" s="108"/>
    </row>
    <row r="20" s="2" customFormat="1" ht="19.5" customHeight="1" spans="1:8">
      <c r="A20" s="134"/>
      <c r="B20" s="137"/>
      <c r="C20" s="137"/>
      <c r="D20" s="136"/>
      <c r="E20" s="109" t="s">
        <v>41</v>
      </c>
      <c r="F20" s="130">
        <v>186505</v>
      </c>
      <c r="G20" s="130">
        <f>G21+G34+G38+G39+G41+G43++G45+G51</f>
        <v>148498</v>
      </c>
      <c r="H20" s="140">
        <f>H21+H34+H38+H39+H41+H45+H43+H51</f>
        <v>211805</v>
      </c>
    </row>
    <row r="21" s="2" customFormat="1" ht="19.5" customHeight="1" spans="1:8">
      <c r="A21" s="134"/>
      <c r="B21" s="137"/>
      <c r="C21" s="137"/>
      <c r="D21" s="136"/>
      <c r="E21" s="11" t="s">
        <v>42</v>
      </c>
      <c r="F21" s="130">
        <v>173340</v>
      </c>
      <c r="G21" s="140">
        <f>SUM(G22:G33)</f>
        <v>141719</v>
      </c>
      <c r="H21" s="140">
        <f>SUM(H22:H33)</f>
        <v>203167</v>
      </c>
    </row>
    <row r="22" s="2" customFormat="1" ht="19.5" customHeight="1" spans="1:8">
      <c r="A22" s="134"/>
      <c r="B22" s="137"/>
      <c r="C22" s="137"/>
      <c r="D22" s="136"/>
      <c r="E22" s="111" t="s">
        <v>43</v>
      </c>
      <c r="F22" s="130">
        <v>44616</v>
      </c>
      <c r="G22" s="130">
        <v>33648</v>
      </c>
      <c r="H22" s="131">
        <v>40000</v>
      </c>
    </row>
    <row r="23" s="2" customFormat="1" ht="19.5" customHeight="1" spans="1:8">
      <c r="A23" s="109"/>
      <c r="B23" s="137"/>
      <c r="C23" s="137"/>
      <c r="D23" s="136"/>
      <c r="E23" s="111" t="s">
        <v>44</v>
      </c>
      <c r="F23" s="130"/>
      <c r="G23" s="130"/>
      <c r="H23" s="140"/>
    </row>
    <row r="24" s="2" customFormat="1" ht="19.5" customHeight="1" spans="1:8">
      <c r="A24" s="109"/>
      <c r="B24" s="137"/>
      <c r="C24" s="137"/>
      <c r="D24" s="136"/>
      <c r="E24" s="111" t="s">
        <v>45</v>
      </c>
      <c r="F24" s="130">
        <v>95627</v>
      </c>
      <c r="G24" s="130">
        <v>81363</v>
      </c>
      <c r="H24" s="141">
        <f>100000-7147-2581</f>
        <v>90272</v>
      </c>
    </row>
    <row r="25" s="2" customFormat="1" ht="19.5" customHeight="1" spans="1:8">
      <c r="A25" s="109"/>
      <c r="B25" s="127"/>
      <c r="C25" s="127"/>
      <c r="D25" s="127"/>
      <c r="E25" s="111" t="s">
        <v>46</v>
      </c>
      <c r="F25" s="130">
        <v>28524</v>
      </c>
      <c r="G25" s="130">
        <v>19645</v>
      </c>
      <c r="H25" s="140">
        <f>85000-32496+8024+10638-571</f>
        <v>70595</v>
      </c>
    </row>
    <row r="26" s="2" customFormat="1" ht="19.5" customHeight="1" spans="1:8">
      <c r="A26" s="109"/>
      <c r="B26" s="127"/>
      <c r="C26" s="127"/>
      <c r="D26" s="127"/>
      <c r="E26" s="111" t="s">
        <v>47</v>
      </c>
      <c r="F26" s="130"/>
      <c r="G26" s="130"/>
      <c r="H26" s="140"/>
    </row>
    <row r="27" s="2" customFormat="1" ht="19.5" customHeight="1" spans="1:8">
      <c r="A27" s="134"/>
      <c r="B27" s="142"/>
      <c r="C27" s="136"/>
      <c r="D27" s="127"/>
      <c r="E27" s="111" t="s">
        <v>48</v>
      </c>
      <c r="F27" s="130">
        <v>173</v>
      </c>
      <c r="G27" s="130">
        <v>38</v>
      </c>
      <c r="H27" s="140">
        <v>300</v>
      </c>
    </row>
    <row r="28" s="2" customFormat="1" ht="19.5" customHeight="1" spans="1:8">
      <c r="A28" s="134"/>
      <c r="B28" s="142"/>
      <c r="C28" s="136"/>
      <c r="D28" s="127"/>
      <c r="E28" s="111" t="s">
        <v>49</v>
      </c>
      <c r="F28" s="130"/>
      <c r="G28" s="130">
        <v>935</v>
      </c>
      <c r="H28" s="140"/>
    </row>
    <row r="29" s="2" customFormat="1" ht="19.5" customHeight="1" spans="1:8">
      <c r="A29" s="134"/>
      <c r="B29" s="142"/>
      <c r="C29" s="136"/>
      <c r="D29" s="127"/>
      <c r="E29" s="111" t="s">
        <v>50</v>
      </c>
      <c r="F29" s="130">
        <v>4400</v>
      </c>
      <c r="G29" s="130">
        <v>6043</v>
      </c>
      <c r="H29" s="140">
        <v>2000</v>
      </c>
    </row>
    <row r="30" s="2" customFormat="1" ht="19.5" customHeight="1" spans="1:8">
      <c r="A30" s="109"/>
      <c r="B30" s="127"/>
      <c r="C30" s="127"/>
      <c r="D30" s="143"/>
      <c r="E30" s="111" t="s">
        <v>51</v>
      </c>
      <c r="F30" s="130"/>
      <c r="G30" s="130"/>
      <c r="H30" s="140"/>
    </row>
    <row r="31" s="2" customFormat="1" ht="19.5" customHeight="1" spans="1:8">
      <c r="A31" s="109"/>
      <c r="B31" s="127"/>
      <c r="C31" s="127"/>
      <c r="D31" s="143"/>
      <c r="E31" s="111" t="s">
        <v>52</v>
      </c>
      <c r="F31" s="130"/>
      <c r="G31" s="130"/>
      <c r="H31" s="140"/>
    </row>
    <row r="32" s="2" customFormat="1" ht="19.5" customHeight="1" spans="1:8">
      <c r="A32" s="144"/>
      <c r="B32" s="142"/>
      <c r="C32" s="142"/>
      <c r="D32" s="143"/>
      <c r="E32" s="111" t="s">
        <v>53</v>
      </c>
      <c r="F32" s="130"/>
      <c r="G32" s="130"/>
      <c r="H32" s="140"/>
    </row>
    <row r="33" s="2" customFormat="1" ht="19.5" customHeight="1" spans="1:8">
      <c r="A33" s="139"/>
      <c r="B33" s="143"/>
      <c r="C33" s="143"/>
      <c r="D33" s="143"/>
      <c r="E33" s="111" t="s">
        <v>54</v>
      </c>
      <c r="F33" s="130"/>
      <c r="G33" s="130">
        <v>47</v>
      </c>
      <c r="H33" s="140"/>
    </row>
    <row r="34" s="2" customFormat="1" ht="19.5" customHeight="1" spans="1:8">
      <c r="A34" s="139"/>
      <c r="B34" s="145"/>
      <c r="C34" s="145"/>
      <c r="D34" s="145"/>
      <c r="E34" s="11" t="s">
        <v>55</v>
      </c>
      <c r="F34" s="130">
        <v>5400</v>
      </c>
      <c r="G34" s="130"/>
      <c r="H34" s="140"/>
    </row>
    <row r="35" s="2" customFormat="1" ht="19.5" customHeight="1" spans="1:8">
      <c r="A35" s="139"/>
      <c r="B35" s="145"/>
      <c r="C35" s="145"/>
      <c r="D35" s="145"/>
      <c r="E35" s="111" t="s">
        <v>43</v>
      </c>
      <c r="F35" s="130">
        <v>5000</v>
      </c>
      <c r="G35" s="130"/>
      <c r="H35" s="131"/>
    </row>
    <row r="36" s="2" customFormat="1" ht="19.5" customHeight="1" spans="1:8">
      <c r="A36" s="139"/>
      <c r="B36" s="145"/>
      <c r="C36" s="145"/>
      <c r="D36" s="145"/>
      <c r="E36" s="111" t="s">
        <v>44</v>
      </c>
      <c r="F36" s="130">
        <v>400</v>
      </c>
      <c r="G36" s="130"/>
      <c r="H36" s="131"/>
    </row>
    <row r="37" s="2" customFormat="1" ht="19.5" customHeight="1" spans="1:8">
      <c r="A37" s="139"/>
      <c r="B37" s="145"/>
      <c r="C37" s="145"/>
      <c r="D37" s="145"/>
      <c r="E37" s="111" t="s">
        <v>56</v>
      </c>
      <c r="F37" s="130"/>
      <c r="G37" s="130"/>
      <c r="H37" s="140"/>
    </row>
    <row r="38" s="2" customFormat="1" ht="19.5" customHeight="1" spans="1:8">
      <c r="A38" s="139"/>
      <c r="B38" s="145"/>
      <c r="C38" s="145"/>
      <c r="D38" s="145"/>
      <c r="E38" s="11" t="s">
        <v>57</v>
      </c>
      <c r="F38" s="130"/>
      <c r="G38" s="130"/>
      <c r="H38" s="140"/>
    </row>
    <row r="39" s="2" customFormat="1" ht="19.5" customHeight="1" spans="1:8">
      <c r="A39" s="139"/>
      <c r="B39" s="143"/>
      <c r="C39" s="143"/>
      <c r="D39" s="143"/>
      <c r="E39" s="11" t="s">
        <v>58</v>
      </c>
      <c r="F39" s="130">
        <v>500</v>
      </c>
      <c r="G39" s="130"/>
      <c r="H39" s="140"/>
    </row>
    <row r="40" s="2" customFormat="1" ht="19.5" customHeight="1" spans="1:8">
      <c r="A40" s="109"/>
      <c r="B40" s="127"/>
      <c r="C40" s="127"/>
      <c r="D40" s="143"/>
      <c r="E40" s="111" t="s">
        <v>59</v>
      </c>
      <c r="F40" s="130">
        <v>500</v>
      </c>
      <c r="G40" s="130"/>
      <c r="H40" s="131"/>
    </row>
    <row r="41" s="2" customFormat="1" ht="19.5" customHeight="1" spans="1:8">
      <c r="A41" s="109"/>
      <c r="B41" s="127"/>
      <c r="C41" s="127"/>
      <c r="D41" s="143"/>
      <c r="E41" s="11" t="s">
        <v>60</v>
      </c>
      <c r="F41" s="130"/>
      <c r="G41" s="130"/>
      <c r="H41" s="140"/>
    </row>
    <row r="42" s="2" customFormat="1" ht="19.5" customHeight="1" spans="1:8">
      <c r="A42" s="109"/>
      <c r="B42" s="127"/>
      <c r="C42" s="127"/>
      <c r="D42" s="143"/>
      <c r="E42" s="111" t="s">
        <v>43</v>
      </c>
      <c r="F42" s="130"/>
      <c r="G42" s="130"/>
      <c r="H42" s="140"/>
    </row>
    <row r="43" s="2" customFormat="1" ht="19.5" customHeight="1" spans="1:8">
      <c r="A43" s="109"/>
      <c r="B43" s="127"/>
      <c r="C43" s="127"/>
      <c r="D43" s="143"/>
      <c r="E43" s="11" t="s">
        <v>61</v>
      </c>
      <c r="F43" s="130"/>
      <c r="G43" s="130"/>
      <c r="H43" s="140"/>
    </row>
    <row r="44" s="2" customFormat="1" ht="19.5" customHeight="1" spans="1:8">
      <c r="A44" s="109"/>
      <c r="B44" s="127"/>
      <c r="C44" s="127"/>
      <c r="D44" s="143"/>
      <c r="E44" s="111" t="s">
        <v>43</v>
      </c>
      <c r="F44" s="130"/>
      <c r="G44" s="130"/>
      <c r="H44" s="140"/>
    </row>
    <row r="45" s="2" customFormat="1" ht="19.5" customHeight="1" spans="1:9">
      <c r="A45" s="109"/>
      <c r="B45" s="127"/>
      <c r="C45" s="127"/>
      <c r="D45" s="143"/>
      <c r="E45" s="146" t="s">
        <v>62</v>
      </c>
      <c r="F45" s="130">
        <v>4665</v>
      </c>
      <c r="G45" s="130">
        <f>SUM(G46:G50)</f>
        <v>4179</v>
      </c>
      <c r="H45" s="131">
        <v>5038</v>
      </c>
      <c r="I45" s="151"/>
    </row>
    <row r="46" s="2" customFormat="1" ht="19.5" customHeight="1" spans="1:8">
      <c r="A46" s="109"/>
      <c r="B46" s="127"/>
      <c r="C46" s="127"/>
      <c r="D46" s="143"/>
      <c r="E46" s="111" t="s">
        <v>63</v>
      </c>
      <c r="F46" s="130"/>
      <c r="G46" s="130">
        <v>139</v>
      </c>
      <c r="H46" s="131"/>
    </row>
    <row r="47" s="2" customFormat="1" ht="19.5" customHeight="1" spans="1:8">
      <c r="A47" s="109"/>
      <c r="B47" s="127"/>
      <c r="C47" s="127"/>
      <c r="D47" s="143"/>
      <c r="E47" s="111" t="s">
        <v>64</v>
      </c>
      <c r="F47" s="130"/>
      <c r="G47" s="130">
        <v>2622</v>
      </c>
      <c r="H47" s="131"/>
    </row>
    <row r="48" s="2" customFormat="1" ht="19.5" customHeight="1" spans="1:8">
      <c r="A48" s="109"/>
      <c r="B48" s="127"/>
      <c r="C48" s="127"/>
      <c r="D48" s="143"/>
      <c r="E48" s="111" t="s">
        <v>65</v>
      </c>
      <c r="F48" s="130"/>
      <c r="G48" s="130"/>
      <c r="H48" s="131"/>
    </row>
    <row r="49" s="2" customFormat="1" ht="19.5" customHeight="1" spans="1:8">
      <c r="A49" s="109"/>
      <c r="B49" s="127"/>
      <c r="C49" s="127"/>
      <c r="D49" s="143"/>
      <c r="E49" s="111" t="s">
        <v>66</v>
      </c>
      <c r="F49" s="130"/>
      <c r="G49" s="130"/>
      <c r="H49" s="131"/>
    </row>
    <row r="50" s="2" customFormat="1" ht="19.5" customHeight="1" spans="1:8">
      <c r="A50" s="109"/>
      <c r="B50" s="127"/>
      <c r="C50" s="127"/>
      <c r="D50" s="143"/>
      <c r="E50" s="111" t="s">
        <v>67</v>
      </c>
      <c r="F50" s="130">
        <v>4665</v>
      </c>
      <c r="G50" s="130">
        <v>1418</v>
      </c>
      <c r="H50" s="131">
        <v>5038</v>
      </c>
    </row>
    <row r="51" s="2" customFormat="1" ht="19.5" customHeight="1" spans="1:9">
      <c r="A51" s="109"/>
      <c r="B51" s="127"/>
      <c r="C51" s="127"/>
      <c r="D51" s="143"/>
      <c r="E51" s="113" t="s">
        <v>68</v>
      </c>
      <c r="F51" s="130">
        <v>2600</v>
      </c>
      <c r="G51" s="130">
        <v>2600</v>
      </c>
      <c r="H51" s="131">
        <v>3600</v>
      </c>
      <c r="I51" s="151"/>
    </row>
    <row r="52" s="2" customFormat="1" ht="19.5" customHeight="1" spans="1:8">
      <c r="A52" s="109"/>
      <c r="B52" s="127"/>
      <c r="C52" s="127"/>
      <c r="D52" s="143"/>
      <c r="E52" s="147" t="s">
        <v>69</v>
      </c>
      <c r="F52" s="130">
        <v>2600</v>
      </c>
      <c r="G52" s="130">
        <v>2600</v>
      </c>
      <c r="H52" s="131">
        <v>3600</v>
      </c>
    </row>
    <row r="53" s="2" customFormat="1" ht="19.5" customHeight="1" spans="1:8">
      <c r="A53" s="109"/>
      <c r="B53" s="127"/>
      <c r="C53" s="127"/>
      <c r="D53" s="143"/>
      <c r="E53" s="147" t="s">
        <v>70</v>
      </c>
      <c r="F53" s="130"/>
      <c r="G53" s="130"/>
      <c r="H53" s="148"/>
    </row>
    <row r="54" s="2" customFormat="1" ht="19.5" customHeight="1" spans="1:8">
      <c r="A54" s="109"/>
      <c r="B54" s="127"/>
      <c r="C54" s="127"/>
      <c r="D54" s="143"/>
      <c r="E54" s="147" t="s">
        <v>71</v>
      </c>
      <c r="F54" s="130"/>
      <c r="G54" s="130"/>
      <c r="H54" s="140"/>
    </row>
    <row r="55" s="2" customFormat="1" ht="19.5" customHeight="1" spans="1:8">
      <c r="A55" s="109"/>
      <c r="B55" s="127"/>
      <c r="C55" s="127"/>
      <c r="D55" s="143"/>
      <c r="E55" s="149" t="s">
        <v>72</v>
      </c>
      <c r="F55" s="130"/>
      <c r="G55" s="130">
        <v>100</v>
      </c>
      <c r="H55" s="140"/>
    </row>
    <row r="56" s="2" customFormat="1" ht="19.5" customHeight="1" spans="1:8">
      <c r="A56" s="109"/>
      <c r="B56" s="127"/>
      <c r="C56" s="127"/>
      <c r="D56" s="143"/>
      <c r="E56" s="147" t="s">
        <v>73</v>
      </c>
      <c r="F56" s="130"/>
      <c r="G56" s="130">
        <v>100</v>
      </c>
      <c r="H56" s="140"/>
    </row>
    <row r="57" s="2" customFormat="1" ht="19.5" customHeight="1" spans="1:8">
      <c r="A57" s="109"/>
      <c r="B57" s="127"/>
      <c r="C57" s="127"/>
      <c r="D57" s="143"/>
      <c r="E57" s="147" t="s">
        <v>74</v>
      </c>
      <c r="F57" s="130"/>
      <c r="G57" s="130">
        <v>100</v>
      </c>
      <c r="H57" s="140"/>
    </row>
    <row r="58" s="2" customFormat="1" ht="19.5" customHeight="1" spans="1:8">
      <c r="A58" s="109"/>
      <c r="B58" s="127"/>
      <c r="C58" s="127"/>
      <c r="D58" s="143"/>
      <c r="E58" s="149" t="s">
        <v>75</v>
      </c>
      <c r="F58" s="130">
        <v>43425</v>
      </c>
      <c r="G58" s="130">
        <v>43425</v>
      </c>
      <c r="H58" s="131"/>
    </row>
    <row r="59" s="2" customFormat="1" ht="19.5" customHeight="1" spans="1:8">
      <c r="A59" s="109"/>
      <c r="B59" s="127"/>
      <c r="C59" s="127"/>
      <c r="D59" s="143"/>
      <c r="E59" s="146" t="s">
        <v>76</v>
      </c>
      <c r="F59" s="130">
        <v>525</v>
      </c>
      <c r="G59" s="130">
        <v>525</v>
      </c>
      <c r="H59" s="131"/>
    </row>
    <row r="60" s="2" customFormat="1" ht="19.5" hidden="1" customHeight="1" spans="1:8">
      <c r="A60" s="109"/>
      <c r="B60" s="127"/>
      <c r="C60" s="127"/>
      <c r="D60" s="143"/>
      <c r="E60" s="150" t="s">
        <v>35</v>
      </c>
      <c r="F60" s="130"/>
      <c r="G60" s="130"/>
      <c r="H60" s="131"/>
    </row>
    <row r="61" s="2" customFormat="1" ht="19.5" hidden="1" customHeight="1" spans="1:8">
      <c r="A61" s="109"/>
      <c r="B61" s="127"/>
      <c r="C61" s="127"/>
      <c r="D61" s="143"/>
      <c r="E61" s="150" t="s">
        <v>77</v>
      </c>
      <c r="F61" s="130"/>
      <c r="G61" s="130"/>
      <c r="H61" s="131"/>
    </row>
    <row r="62" s="2" customFormat="1" ht="19.5" hidden="1" customHeight="1" spans="1:8">
      <c r="A62" s="109"/>
      <c r="B62" s="127"/>
      <c r="C62" s="127"/>
      <c r="D62" s="143"/>
      <c r="E62" s="150" t="s">
        <v>78</v>
      </c>
      <c r="F62" s="130"/>
      <c r="G62" s="130"/>
      <c r="H62" s="131"/>
    </row>
    <row r="63" s="2" customFormat="1" ht="19.5" hidden="1" customHeight="1" spans="1:8">
      <c r="A63" s="109"/>
      <c r="B63" s="127"/>
      <c r="C63" s="127"/>
      <c r="D63" s="143"/>
      <c r="E63" s="150" t="s">
        <v>79</v>
      </c>
      <c r="F63" s="130"/>
      <c r="G63" s="130"/>
      <c r="H63" s="131"/>
    </row>
    <row r="64" s="2" customFormat="1" ht="19.5" hidden="1" customHeight="1" spans="1:8">
      <c r="A64" s="109"/>
      <c r="B64" s="127"/>
      <c r="C64" s="127"/>
      <c r="D64" s="143"/>
      <c r="E64" s="146" t="s">
        <v>80</v>
      </c>
      <c r="F64" s="130"/>
      <c r="G64" s="130"/>
      <c r="H64" s="131"/>
    </row>
    <row r="65" s="2" customFormat="1" ht="19.5" hidden="1" customHeight="1" spans="1:8">
      <c r="A65" s="109"/>
      <c r="B65" s="127"/>
      <c r="C65" s="127"/>
      <c r="D65" s="143"/>
      <c r="E65" s="150" t="s">
        <v>81</v>
      </c>
      <c r="F65" s="130"/>
      <c r="G65" s="130"/>
      <c r="H65" s="131"/>
    </row>
    <row r="66" s="2" customFormat="1" ht="19.5" customHeight="1" spans="1:8">
      <c r="A66" s="109"/>
      <c r="B66" s="127"/>
      <c r="C66" s="127"/>
      <c r="D66" s="143"/>
      <c r="E66" s="12" t="s">
        <v>82</v>
      </c>
      <c r="F66" s="130">
        <v>42900</v>
      </c>
      <c r="G66" s="130">
        <v>42900</v>
      </c>
      <c r="H66" s="131"/>
    </row>
    <row r="67" s="2" customFormat="1" ht="19.5" customHeight="1" spans="1:8">
      <c r="A67" s="109"/>
      <c r="B67" s="127"/>
      <c r="C67" s="127"/>
      <c r="D67" s="143"/>
      <c r="E67" s="113" t="s">
        <v>83</v>
      </c>
      <c r="F67" s="130">
        <f>F68+F69+F71+F73</f>
        <v>42778</v>
      </c>
      <c r="G67" s="130">
        <f>G69+G71+G73</f>
        <v>43762</v>
      </c>
      <c r="H67" s="130">
        <f>H69+H71+H73</f>
        <v>1070</v>
      </c>
    </row>
    <row r="68" s="2" customFormat="1" ht="19.5" customHeight="1" spans="1:8">
      <c r="A68" s="109"/>
      <c r="B68" s="127"/>
      <c r="C68" s="127"/>
      <c r="D68" s="143"/>
      <c r="E68" s="152" t="s">
        <v>84</v>
      </c>
      <c r="F68" s="130">
        <v>25</v>
      </c>
      <c r="G68" s="130"/>
      <c r="H68" s="130"/>
    </row>
    <row r="69" s="2" customFormat="1" ht="19.5" customHeight="1" spans="1:8">
      <c r="A69" s="109"/>
      <c r="B69" s="127"/>
      <c r="C69" s="127"/>
      <c r="D69" s="143"/>
      <c r="E69" s="153" t="s">
        <v>85</v>
      </c>
      <c r="F69" s="130">
        <v>41500</v>
      </c>
      <c r="G69" s="130">
        <v>41500</v>
      </c>
      <c r="H69" s="140"/>
    </row>
    <row r="70" s="2" customFormat="1" ht="19.5" customHeight="1" spans="1:8">
      <c r="A70" s="109"/>
      <c r="B70" s="127"/>
      <c r="C70" s="127"/>
      <c r="D70" s="143"/>
      <c r="E70" s="153" t="s">
        <v>86</v>
      </c>
      <c r="F70" s="130">
        <v>41500</v>
      </c>
      <c r="G70" s="130">
        <v>41500</v>
      </c>
      <c r="H70" s="140"/>
    </row>
    <row r="71" s="2" customFormat="1" ht="19.5" customHeight="1" spans="1:8">
      <c r="A71" s="109"/>
      <c r="B71" s="127"/>
      <c r="C71" s="127"/>
      <c r="D71" s="143"/>
      <c r="E71" s="153" t="s">
        <v>87</v>
      </c>
      <c r="F71" s="130"/>
      <c r="G71" s="130">
        <v>107</v>
      </c>
      <c r="H71" s="140"/>
    </row>
    <row r="72" s="2" customFormat="1" ht="19.5" customHeight="1" spans="1:8">
      <c r="A72" s="109"/>
      <c r="B72" s="127"/>
      <c r="C72" s="127"/>
      <c r="D72" s="143"/>
      <c r="E72" s="153" t="s">
        <v>88</v>
      </c>
      <c r="F72" s="130"/>
      <c r="G72" s="130">
        <v>107</v>
      </c>
      <c r="H72" s="140"/>
    </row>
    <row r="73" s="2" customFormat="1" ht="19.5" customHeight="1" spans="1:8">
      <c r="A73" s="109"/>
      <c r="B73" s="127"/>
      <c r="C73" s="127"/>
      <c r="D73" s="143"/>
      <c r="E73" s="153" t="s">
        <v>89</v>
      </c>
      <c r="F73" s="130">
        <v>1253</v>
      </c>
      <c r="G73" s="130">
        <f>SUM(G74:G84)</f>
        <v>2155</v>
      </c>
      <c r="H73" s="131">
        <f>H75+H76+H77+H79</f>
        <v>1070</v>
      </c>
    </row>
    <row r="74" s="2" customFormat="1" ht="19.5" customHeight="1" spans="1:8">
      <c r="A74" s="109"/>
      <c r="B74" s="127"/>
      <c r="C74" s="127"/>
      <c r="D74" s="143"/>
      <c r="E74" s="154" t="s">
        <v>90</v>
      </c>
      <c r="F74" s="130"/>
      <c r="G74" s="130"/>
      <c r="H74" s="131"/>
    </row>
    <row r="75" s="2" customFormat="1" ht="19.5" customHeight="1" spans="1:8">
      <c r="A75" s="109"/>
      <c r="B75" s="127"/>
      <c r="C75" s="127"/>
      <c r="D75" s="143"/>
      <c r="E75" s="154" t="s">
        <v>91</v>
      </c>
      <c r="F75" s="130">
        <v>871</v>
      </c>
      <c r="G75" s="130">
        <v>889</v>
      </c>
      <c r="H75" s="131">
        <v>800</v>
      </c>
    </row>
    <row r="76" s="2" customFormat="1" ht="19.5" customHeight="1" spans="1:8">
      <c r="A76" s="109"/>
      <c r="B76" s="127"/>
      <c r="C76" s="127"/>
      <c r="D76" s="143"/>
      <c r="E76" s="154" t="s">
        <v>92</v>
      </c>
      <c r="F76" s="130">
        <v>134</v>
      </c>
      <c r="G76" s="130">
        <v>1012</v>
      </c>
      <c r="H76" s="131">
        <v>100</v>
      </c>
    </row>
    <row r="77" s="2" customFormat="1" ht="19.5" customHeight="1" spans="1:8">
      <c r="A77" s="109"/>
      <c r="B77" s="127"/>
      <c r="C77" s="127"/>
      <c r="D77" s="143"/>
      <c r="E77" s="154" t="s">
        <v>93</v>
      </c>
      <c r="F77" s="130">
        <v>32</v>
      </c>
      <c r="G77" s="130">
        <v>34</v>
      </c>
      <c r="H77" s="131">
        <v>20</v>
      </c>
    </row>
    <row r="78" s="2" customFormat="1" ht="19.5" customHeight="1" spans="1:8">
      <c r="A78" s="109"/>
      <c r="B78" s="127"/>
      <c r="C78" s="127"/>
      <c r="D78" s="143"/>
      <c r="E78" s="154" t="s">
        <v>94</v>
      </c>
      <c r="F78" s="130"/>
      <c r="G78" s="130"/>
      <c r="H78" s="131"/>
    </row>
    <row r="79" s="2" customFormat="1" ht="19.5" customHeight="1" spans="1:8">
      <c r="A79" s="109"/>
      <c r="B79" s="127"/>
      <c r="C79" s="127"/>
      <c r="D79" s="143"/>
      <c r="E79" s="154" t="s">
        <v>95</v>
      </c>
      <c r="F79" s="130">
        <v>171</v>
      </c>
      <c r="G79" s="130">
        <v>173</v>
      </c>
      <c r="H79" s="131">
        <v>150</v>
      </c>
    </row>
    <row r="80" s="2" customFormat="1" ht="19.5" customHeight="1" spans="1:8">
      <c r="A80" s="109"/>
      <c r="B80" s="127"/>
      <c r="C80" s="127"/>
      <c r="D80" s="143"/>
      <c r="E80" s="154" t="s">
        <v>96</v>
      </c>
      <c r="F80" s="130"/>
      <c r="G80" s="130"/>
      <c r="H80" s="140"/>
    </row>
    <row r="81" s="2" customFormat="1" ht="19.5" customHeight="1" spans="1:8">
      <c r="A81" s="109"/>
      <c r="B81" s="127"/>
      <c r="C81" s="127"/>
      <c r="D81" s="143"/>
      <c r="E81" s="154" t="s">
        <v>97</v>
      </c>
      <c r="F81" s="130"/>
      <c r="G81" s="130"/>
      <c r="H81" s="140"/>
    </row>
    <row r="82" s="2" customFormat="1" ht="19.5" customHeight="1" spans="1:8">
      <c r="A82" s="109"/>
      <c r="B82" s="127"/>
      <c r="C82" s="127"/>
      <c r="D82" s="143"/>
      <c r="E82" s="154" t="s">
        <v>98</v>
      </c>
      <c r="F82" s="130"/>
      <c r="G82" s="130"/>
      <c r="H82" s="140"/>
    </row>
    <row r="83" s="2" customFormat="1" ht="19.5" customHeight="1" spans="1:8">
      <c r="A83" s="109"/>
      <c r="B83" s="127"/>
      <c r="C83" s="127"/>
      <c r="D83" s="143"/>
      <c r="E83" s="154" t="s">
        <v>99</v>
      </c>
      <c r="F83" s="130"/>
      <c r="G83" s="130">
        <v>47</v>
      </c>
      <c r="H83" s="140"/>
    </row>
    <row r="84" s="2" customFormat="1" ht="19.5" customHeight="1" spans="1:8">
      <c r="A84" s="109"/>
      <c r="B84" s="127"/>
      <c r="C84" s="127"/>
      <c r="D84" s="143"/>
      <c r="E84" s="155" t="s">
        <v>100</v>
      </c>
      <c r="F84" s="130"/>
      <c r="G84" s="130"/>
      <c r="H84" s="140"/>
    </row>
    <row r="85" s="2" customFormat="1" ht="19.5" customHeight="1" spans="1:8">
      <c r="A85" s="109"/>
      <c r="B85" s="127"/>
      <c r="C85" s="127"/>
      <c r="D85" s="143"/>
      <c r="E85" s="113" t="s">
        <v>101</v>
      </c>
      <c r="F85" s="130">
        <v>9972</v>
      </c>
      <c r="G85" s="130">
        <v>9971</v>
      </c>
      <c r="H85" s="131">
        <v>10400</v>
      </c>
    </row>
    <row r="86" s="2" customFormat="1" ht="19.5" customHeight="1" spans="1:8">
      <c r="A86" s="109"/>
      <c r="B86" s="127"/>
      <c r="C86" s="127"/>
      <c r="D86" s="143"/>
      <c r="E86" s="113" t="s">
        <v>102</v>
      </c>
      <c r="F86" s="140">
        <v>110</v>
      </c>
      <c r="G86" s="140">
        <v>77</v>
      </c>
      <c r="H86" s="131">
        <v>100</v>
      </c>
    </row>
    <row r="87" s="2" customFormat="1" ht="24" customHeight="1" spans="1:8">
      <c r="A87" s="117" t="s">
        <v>103</v>
      </c>
      <c r="B87" s="156">
        <f>SUM(B6:B8,B14:B16)</f>
        <v>225061</v>
      </c>
      <c r="C87" s="156">
        <f>SUM(C6:C8,C14:C16)</f>
        <v>182733</v>
      </c>
      <c r="D87" s="156">
        <f>SUM(D6:D8,D14:D17)</f>
        <v>314038</v>
      </c>
      <c r="E87" s="117" t="s">
        <v>104</v>
      </c>
      <c r="F87" s="118">
        <f>SUM(F6,F11,F20,F55,F58,F67,F85,F86)</f>
        <v>283936</v>
      </c>
      <c r="G87" s="118">
        <f>SUM(G6,G11,G20,G55,G58,G67,G85,G86)</f>
        <v>247790</v>
      </c>
      <c r="H87" s="118">
        <f>SUM(H6,H11,H20,H55,H58,H67,H85,H86)</f>
        <v>224305</v>
      </c>
    </row>
    <row r="88" s="2" customFormat="1" ht="19.5" customHeight="1" spans="1:8">
      <c r="A88" s="108" t="s">
        <v>105</v>
      </c>
      <c r="B88" s="157">
        <f>SUM(B89,B92:B94)</f>
        <v>171335</v>
      </c>
      <c r="C88" s="157">
        <f>SUM(C89,C92:C94)</f>
        <v>172248</v>
      </c>
      <c r="D88" s="157">
        <f>SUM(D89,D92:D94)</f>
        <v>26582</v>
      </c>
      <c r="E88" s="108" t="s">
        <v>106</v>
      </c>
      <c r="F88" s="118">
        <f>SUM(F89,F92:F94)</f>
        <v>112460</v>
      </c>
      <c r="G88" s="118">
        <f>SUM(G89,G92:G94)</f>
        <v>107191</v>
      </c>
      <c r="H88" s="118">
        <f>SUM(H89,H92:H94)</f>
        <v>116315</v>
      </c>
    </row>
    <row r="89" s="2" customFormat="1" ht="19.5" customHeight="1" spans="1:8">
      <c r="A89" s="158" t="s">
        <v>107</v>
      </c>
      <c r="B89" s="159">
        <v>45849</v>
      </c>
      <c r="C89" s="159">
        <v>46362</v>
      </c>
      <c r="D89" s="159">
        <v>2000</v>
      </c>
      <c r="E89" s="158" t="s">
        <v>108</v>
      </c>
      <c r="F89" s="160"/>
      <c r="G89" s="161">
        <f>SUM(G90:G91)</f>
        <v>0</v>
      </c>
      <c r="H89" s="160"/>
    </row>
    <row r="90" s="2" customFormat="1" ht="19.5" customHeight="1" spans="1:8">
      <c r="A90" s="111" t="s">
        <v>109</v>
      </c>
      <c r="B90" s="159">
        <v>45849</v>
      </c>
      <c r="C90" s="159">
        <v>46362</v>
      </c>
      <c r="D90" s="159">
        <v>2000</v>
      </c>
      <c r="E90" s="111" t="s">
        <v>110</v>
      </c>
      <c r="F90" s="160"/>
      <c r="G90" s="161"/>
      <c r="H90" s="160"/>
    </row>
    <row r="91" s="2" customFormat="1" ht="19.5" customHeight="1" spans="1:8">
      <c r="A91" s="111" t="s">
        <v>111</v>
      </c>
      <c r="B91" s="159"/>
      <c r="C91" s="159"/>
      <c r="D91" s="159"/>
      <c r="E91" s="111" t="s">
        <v>112</v>
      </c>
      <c r="F91" s="160"/>
      <c r="G91" s="161"/>
      <c r="H91" s="160"/>
    </row>
    <row r="92" s="2" customFormat="1" ht="19.5" customHeight="1" spans="1:8">
      <c r="A92" s="158" t="s">
        <v>113</v>
      </c>
      <c r="B92" s="162">
        <v>38961</v>
      </c>
      <c r="C92" s="162">
        <v>38961</v>
      </c>
      <c r="D92" s="159">
        <f>G94</f>
        <v>4192</v>
      </c>
      <c r="E92" s="158" t="s">
        <v>114</v>
      </c>
      <c r="F92" s="160">
        <v>67622</v>
      </c>
      <c r="G92" s="163">
        <v>67622</v>
      </c>
      <c r="H92" s="160">
        <v>90533</v>
      </c>
    </row>
    <row r="93" s="2" customFormat="1" ht="19.5" customHeight="1" spans="1:8">
      <c r="A93" s="158" t="s">
        <v>115</v>
      </c>
      <c r="B93" s="162">
        <v>76877</v>
      </c>
      <c r="C93" s="162">
        <f>76877</f>
        <v>76877</v>
      </c>
      <c r="D93" s="159">
        <v>9890</v>
      </c>
      <c r="E93" s="158" t="s">
        <v>116</v>
      </c>
      <c r="F93" s="160">
        <v>35877</v>
      </c>
      <c r="G93" s="163">
        <v>35377</v>
      </c>
      <c r="H93" s="164">
        <v>11490</v>
      </c>
    </row>
    <row r="94" s="2" customFormat="1" ht="19.5" customHeight="1" spans="1:11">
      <c r="A94" s="158" t="s">
        <v>117</v>
      </c>
      <c r="B94" s="159">
        <v>9648</v>
      </c>
      <c r="C94" s="159">
        <v>10048</v>
      </c>
      <c r="D94" s="159">
        <v>10500</v>
      </c>
      <c r="E94" s="158" t="s">
        <v>118</v>
      </c>
      <c r="F94" s="161">
        <v>8961</v>
      </c>
      <c r="G94" s="161">
        <f>8961-6182+500+400+513</f>
        <v>4192</v>
      </c>
      <c r="H94" s="161">
        <f>18961-6182+500+400+100+513</f>
        <v>14292</v>
      </c>
      <c r="I94" s="166">
        <f>F96-B96</f>
        <v>0</v>
      </c>
      <c r="J94" s="2">
        <f>H96-D96</f>
        <v>0</v>
      </c>
      <c r="K94" s="2">
        <f>G96-C96</f>
        <v>0</v>
      </c>
    </row>
    <row r="95" s="2" customFormat="1" ht="19.5" customHeight="1" spans="1:8">
      <c r="A95" s="158"/>
      <c r="B95" s="145"/>
      <c r="C95" s="145"/>
      <c r="D95" s="145"/>
      <c r="E95" s="158" t="s">
        <v>119</v>
      </c>
      <c r="F95" s="160"/>
      <c r="G95" s="161">
        <v>0</v>
      </c>
      <c r="H95" s="160"/>
    </row>
    <row r="96" s="2" customFormat="1" ht="19.5" customHeight="1" spans="1:10">
      <c r="A96" s="117" t="s">
        <v>120</v>
      </c>
      <c r="B96" s="165">
        <f>SUM(B87,B88)</f>
        <v>396396</v>
      </c>
      <c r="C96" s="165">
        <f>SUM(C87,C88)</f>
        <v>354981</v>
      </c>
      <c r="D96" s="165">
        <f>SUM(D87,D88)</f>
        <v>340620</v>
      </c>
      <c r="E96" s="117" t="s">
        <v>121</v>
      </c>
      <c r="F96" s="118">
        <f>SUM(F87:F88)</f>
        <v>396396</v>
      </c>
      <c r="G96" s="118">
        <f>SUM(G87:G88)</f>
        <v>354981</v>
      </c>
      <c r="H96" s="118">
        <f>SUM(H87:H88)</f>
        <v>340620</v>
      </c>
      <c r="I96" s="166"/>
      <c r="J96" s="2">
        <f>H96-D96</f>
        <v>0</v>
      </c>
    </row>
    <row r="97" s="2" customFormat="1" ht="19.5" customHeight="1" spans="1:8">
      <c r="A97" s="3"/>
      <c r="B97" s="3"/>
      <c r="C97" s="3"/>
      <c r="D97" s="119"/>
      <c r="E97" s="3"/>
      <c r="F97" s="104"/>
      <c r="G97" s="3"/>
      <c r="H97" s="3"/>
    </row>
    <row r="98" s="2" customFormat="1" ht="19.5" customHeight="1" spans="1:8">
      <c r="A98" s="3"/>
      <c r="B98" s="3"/>
      <c r="C98" s="3"/>
      <c r="D98" s="119"/>
      <c r="E98" s="3"/>
      <c r="F98" s="104"/>
      <c r="G98" s="3">
        <f>C96-G96</f>
        <v>0</v>
      </c>
      <c r="H98" s="3"/>
    </row>
    <row r="99" s="2" customFormat="1" ht="19.5" customHeight="1" spans="1:8">
      <c r="A99" s="3"/>
      <c r="B99" s="3"/>
      <c r="C99" s="3"/>
      <c r="D99" s="119"/>
      <c r="E99" s="3"/>
      <c r="F99" s="104"/>
      <c r="G99" s="3"/>
      <c r="H99" s="3"/>
    </row>
    <row r="100" s="2" customFormat="1" ht="19.5" customHeight="1" spans="1:8">
      <c r="A100" s="3"/>
      <c r="B100" s="3"/>
      <c r="C100" s="3"/>
      <c r="D100" s="119"/>
      <c r="E100" s="3"/>
      <c r="F100" s="104"/>
      <c r="G100" s="3"/>
      <c r="H100" s="3"/>
    </row>
    <row r="101" s="2" customFormat="1" ht="19.5" customHeight="1" spans="1:8">
      <c r="A101" s="3"/>
      <c r="B101" s="3"/>
      <c r="C101" s="3"/>
      <c r="D101" s="119"/>
      <c r="E101" s="3"/>
      <c r="F101" s="104"/>
      <c r="G101" s="3"/>
      <c r="H101" s="3"/>
    </row>
    <row r="102" s="2" customFormat="1" ht="19.5" customHeight="1" spans="1:8">
      <c r="A102" s="3"/>
      <c r="B102" s="3"/>
      <c r="C102" s="3"/>
      <c r="D102" s="119"/>
      <c r="E102" s="3"/>
      <c r="F102" s="104"/>
      <c r="G102" s="3"/>
      <c r="H102" s="3"/>
    </row>
    <row r="103" s="2" customFormat="1" ht="19.5" customHeight="1" spans="1:8">
      <c r="A103" s="3"/>
      <c r="B103" s="3"/>
      <c r="C103" s="3"/>
      <c r="D103" s="119"/>
      <c r="E103" s="3"/>
      <c r="F103" s="104"/>
      <c r="G103" s="3"/>
      <c r="H103" s="3"/>
    </row>
    <row r="104" s="2" customFormat="1" ht="19.5" customHeight="1" spans="1:8">
      <c r="A104" s="3"/>
      <c r="B104" s="3"/>
      <c r="C104" s="3"/>
      <c r="D104" s="119"/>
      <c r="E104" s="3"/>
      <c r="F104" s="104"/>
      <c r="G104" s="3"/>
      <c r="H104" s="3"/>
    </row>
    <row r="105" s="2" customFormat="1" ht="19.5" customHeight="1" spans="1:8">
      <c r="A105" s="3"/>
      <c r="B105" s="3"/>
      <c r="C105" s="3"/>
      <c r="D105" s="119"/>
      <c r="E105" s="3"/>
      <c r="F105" s="104"/>
      <c r="G105" s="3"/>
      <c r="H105" s="3"/>
    </row>
    <row r="106" s="2" customFormat="1" ht="19.5" customHeight="1" spans="1:8">
      <c r="A106" s="3"/>
      <c r="B106" s="3"/>
      <c r="C106" s="3"/>
      <c r="D106" s="119"/>
      <c r="E106" s="3"/>
      <c r="F106" s="104"/>
      <c r="G106" s="3"/>
      <c r="H106" s="3"/>
    </row>
    <row r="107" s="2" customFormat="1" ht="19.5" customHeight="1" spans="1:8">
      <c r="A107" s="3"/>
      <c r="B107" s="3"/>
      <c r="C107" s="3"/>
      <c r="D107" s="119"/>
      <c r="E107" s="3"/>
      <c r="F107" s="104"/>
      <c r="G107" s="3"/>
      <c r="H107" s="3"/>
    </row>
    <row r="108" s="2" customFormat="1" ht="19.5" customHeight="1" spans="1:8">
      <c r="A108" s="3"/>
      <c r="B108" s="3"/>
      <c r="C108" s="3"/>
      <c r="D108" s="119"/>
      <c r="E108" s="3"/>
      <c r="F108" s="104"/>
      <c r="G108" s="3"/>
      <c r="H108" s="3"/>
    </row>
    <row r="109" s="2" customFormat="1" ht="19.5" customHeight="1" spans="1:8">
      <c r="A109" s="3"/>
      <c r="B109" s="3"/>
      <c r="C109" s="3"/>
      <c r="D109" s="119"/>
      <c r="E109" s="3"/>
      <c r="F109" s="104"/>
      <c r="G109" s="3"/>
      <c r="H109" s="3"/>
    </row>
    <row r="110" s="2" customFormat="1" ht="19.5" customHeight="1" spans="1:8">
      <c r="A110" s="3"/>
      <c r="B110" s="3"/>
      <c r="C110" s="3"/>
      <c r="D110" s="119"/>
      <c r="E110" s="3"/>
      <c r="F110" s="104"/>
      <c r="G110" s="3"/>
      <c r="H110" s="3"/>
    </row>
    <row r="111" s="2" customFormat="1" ht="19.5" customHeight="1" spans="1:8">
      <c r="A111" s="3"/>
      <c r="B111" s="3"/>
      <c r="C111" s="3"/>
      <c r="D111" s="119"/>
      <c r="E111" s="3"/>
      <c r="F111" s="104"/>
      <c r="G111" s="3"/>
      <c r="H111" s="3"/>
    </row>
    <row r="112" s="2" customFormat="1" ht="19.5" customHeight="1" spans="1:8">
      <c r="A112" s="3"/>
      <c r="B112" s="3"/>
      <c r="C112" s="3"/>
      <c r="D112" s="119"/>
      <c r="E112" s="3"/>
      <c r="F112" s="104"/>
      <c r="G112" s="3"/>
      <c r="H112" s="3"/>
    </row>
    <row r="113" s="2" customFormat="1" ht="19.5" customHeight="1" spans="1:8">
      <c r="A113" s="3"/>
      <c r="B113" s="3"/>
      <c r="C113" s="3"/>
      <c r="D113" s="119"/>
      <c r="E113" s="3"/>
      <c r="F113" s="104"/>
      <c r="G113" s="3"/>
      <c r="H113" s="3"/>
    </row>
    <row r="114" s="1" customFormat="1" ht="19.5" customHeight="1" spans="1:8">
      <c r="A114" s="3"/>
      <c r="B114" s="3"/>
      <c r="C114" s="3"/>
      <c r="D114" s="119"/>
      <c r="E114" s="3"/>
      <c r="F114" s="104"/>
      <c r="G114" s="3"/>
      <c r="H114" s="3"/>
    </row>
    <row r="115" s="1" customFormat="1" ht="19.5" customHeight="1" spans="1:8">
      <c r="A115" s="3"/>
      <c r="B115" s="3"/>
      <c r="C115" s="3"/>
      <c r="D115" s="119"/>
      <c r="E115" s="3"/>
      <c r="F115" s="104"/>
      <c r="G115" s="3"/>
      <c r="H115" s="3"/>
    </row>
    <row r="116" s="2" customFormat="1" ht="19.5" customHeight="1" spans="1:8">
      <c r="A116" s="3"/>
      <c r="B116" s="3"/>
      <c r="C116" s="3"/>
      <c r="D116" s="119"/>
      <c r="E116" s="3"/>
      <c r="F116" s="104"/>
      <c r="G116" s="3"/>
      <c r="H116" s="3"/>
    </row>
    <row r="117" s="2" customFormat="1" ht="19.5" customHeight="1" spans="1:8">
      <c r="A117" s="3"/>
      <c r="B117" s="3"/>
      <c r="C117" s="3"/>
      <c r="D117" s="119"/>
      <c r="E117" s="3"/>
      <c r="F117" s="104"/>
      <c r="G117" s="3"/>
      <c r="H117" s="3"/>
    </row>
    <row r="118" s="2" customFormat="1" ht="19.5" customHeight="1" spans="1:8">
      <c r="A118" s="3"/>
      <c r="B118" s="3"/>
      <c r="C118" s="3"/>
      <c r="D118" s="119"/>
      <c r="E118" s="3"/>
      <c r="F118" s="104"/>
      <c r="G118" s="3"/>
      <c r="H118" s="3"/>
    </row>
    <row r="119" s="2" customFormat="1" ht="19.5" customHeight="1" spans="1:8">
      <c r="A119" s="3"/>
      <c r="B119" s="3"/>
      <c r="C119" s="3"/>
      <c r="D119" s="119"/>
      <c r="E119" s="3"/>
      <c r="F119" s="104"/>
      <c r="G119" s="3"/>
      <c r="H119" s="3"/>
    </row>
    <row r="120" s="2" customFormat="1" ht="19.5" customHeight="1" spans="1:8">
      <c r="A120" s="3"/>
      <c r="B120" s="3"/>
      <c r="C120" s="3"/>
      <c r="D120" s="119"/>
      <c r="E120" s="3"/>
      <c r="F120" s="104"/>
      <c r="G120" s="3"/>
      <c r="H120" s="3"/>
    </row>
    <row r="121" s="1" customFormat="1" ht="19.5" customHeight="1" spans="1:8">
      <c r="A121" s="3"/>
      <c r="B121" s="3"/>
      <c r="C121" s="3"/>
      <c r="D121" s="119"/>
      <c r="E121" s="3"/>
      <c r="F121" s="104"/>
      <c r="G121" s="3"/>
      <c r="H121" s="3"/>
    </row>
  </sheetData>
  <mergeCells count="3">
    <mergeCell ref="A2:H2"/>
    <mergeCell ref="A4:D4"/>
    <mergeCell ref="E4:H4"/>
  </mergeCells>
  <printOptions horizontalCentered="1"/>
  <pageMargins left="0.786805555555556" right="0.786805555555556" top="0.432638888888889" bottom="0.511805555555556" header="0.118055555555556" footer="0.511805555555556"/>
  <pageSetup paperSize="9" scale="85"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N111"/>
  <sheetViews>
    <sheetView showGridLines="0" showZeros="0" workbookViewId="0">
      <pane ySplit="4" topLeftCell="A5" activePane="bottomLeft" state="frozen"/>
      <selection/>
      <selection pane="bottomLeft" activeCell="E16" sqref="E16"/>
    </sheetView>
  </sheetViews>
  <sheetFormatPr defaultColWidth="9" defaultRowHeight="14.25"/>
  <cols>
    <col min="1" max="1" width="50.5" style="3" customWidth="1"/>
    <col min="2" max="2" width="9.25" style="104" customWidth="1"/>
    <col min="3" max="3" width="9.125" style="3" customWidth="1"/>
    <col min="4" max="4" width="10.125" style="3" customWidth="1"/>
    <col min="5" max="16376" width="9" style="3"/>
  </cols>
  <sheetData>
    <row r="1" s="1" customFormat="1" ht="13.5" spans="1:248">
      <c r="A1" s="4" t="s">
        <v>122</v>
      </c>
      <c r="B1" s="10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row>
    <row r="2" s="1" customFormat="1" ht="26.25" customHeight="1" spans="1:248">
      <c r="A2" s="6" t="s">
        <v>123</v>
      </c>
      <c r="B2" s="6"/>
      <c r="C2" s="6"/>
      <c r="D2" s="6"/>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row>
    <row r="3" ht="15" customHeight="1" spans="4:4">
      <c r="D3" s="3" t="s">
        <v>10</v>
      </c>
    </row>
    <row r="4" ht="41.1" customHeight="1" spans="1:4">
      <c r="A4" s="7" t="s">
        <v>17</v>
      </c>
      <c r="B4" s="8" t="s">
        <v>14</v>
      </c>
      <c r="C4" s="106" t="s">
        <v>15</v>
      </c>
      <c r="D4" s="8" t="s">
        <v>16</v>
      </c>
    </row>
    <row r="5" ht="19.5" customHeight="1" spans="1:4">
      <c r="A5" s="9" t="s">
        <v>19</v>
      </c>
      <c r="B5" s="107">
        <v>122</v>
      </c>
      <c r="C5" s="107">
        <v>154</v>
      </c>
      <c r="D5" s="10">
        <f>D6+D8</f>
        <v>130</v>
      </c>
    </row>
    <row r="6" ht="19.5" customHeight="1" spans="1:4">
      <c r="A6" s="11" t="s">
        <v>21</v>
      </c>
      <c r="B6" s="107">
        <v>23</v>
      </c>
      <c r="C6" s="107">
        <v>154</v>
      </c>
      <c r="D6" s="10">
        <v>30</v>
      </c>
    </row>
    <row r="7" ht="19.5" customHeight="1" spans="1:4">
      <c r="A7" s="12" t="s">
        <v>23</v>
      </c>
      <c r="B7" s="107">
        <v>23</v>
      </c>
      <c r="C7" s="107">
        <v>154</v>
      </c>
      <c r="D7" s="10">
        <v>30</v>
      </c>
    </row>
    <row r="8" ht="19.5" customHeight="1" spans="1:4">
      <c r="A8" s="11" t="s">
        <v>25</v>
      </c>
      <c r="B8" s="107">
        <v>99</v>
      </c>
      <c r="C8" s="107"/>
      <c r="D8" s="10">
        <v>100</v>
      </c>
    </row>
    <row r="9" ht="19.5" customHeight="1" spans="1:4">
      <c r="A9" s="12" t="s">
        <v>27</v>
      </c>
      <c r="B9" s="107">
        <v>99</v>
      </c>
      <c r="C9" s="107"/>
      <c r="D9" s="10">
        <v>100</v>
      </c>
    </row>
    <row r="10" ht="19.5" customHeight="1" spans="1:4">
      <c r="A10" s="9" t="s">
        <v>29</v>
      </c>
      <c r="B10" s="107">
        <v>1024</v>
      </c>
      <c r="C10" s="107">
        <v>1803</v>
      </c>
      <c r="D10" s="10">
        <v>800</v>
      </c>
    </row>
    <row r="11" ht="19.5" customHeight="1" spans="1:4">
      <c r="A11" s="11" t="s">
        <v>31</v>
      </c>
      <c r="B11" s="107">
        <v>1024</v>
      </c>
      <c r="C11" s="107">
        <f>SUM(C12:C13)</f>
        <v>1803</v>
      </c>
      <c r="D11" s="10">
        <v>800</v>
      </c>
    </row>
    <row r="12" ht="19.5" customHeight="1" spans="1:4">
      <c r="A12" s="12" t="s">
        <v>33</v>
      </c>
      <c r="B12" s="107">
        <v>469</v>
      </c>
      <c r="C12" s="107">
        <v>673</v>
      </c>
      <c r="D12" s="10">
        <v>300</v>
      </c>
    </row>
    <row r="13" ht="19.5" customHeight="1" spans="1:4">
      <c r="A13" s="12" t="s">
        <v>35</v>
      </c>
      <c r="B13" s="107">
        <v>555</v>
      </c>
      <c r="C13" s="107">
        <v>1130</v>
      </c>
      <c r="D13" s="10">
        <v>500</v>
      </c>
    </row>
    <row r="14" ht="19.5" customHeight="1" spans="1:4">
      <c r="A14" s="9" t="s">
        <v>37</v>
      </c>
      <c r="B14" s="107"/>
      <c r="C14" s="107"/>
      <c r="D14" s="10"/>
    </row>
    <row r="15" ht="19.5" customHeight="1" spans="1:4">
      <c r="A15" s="11" t="s">
        <v>39</v>
      </c>
      <c r="B15" s="107"/>
      <c r="C15" s="107"/>
      <c r="D15" s="10"/>
    </row>
    <row r="16" ht="19.5" customHeight="1" spans="1:4">
      <c r="A16" s="12" t="s">
        <v>33</v>
      </c>
      <c r="B16" s="107"/>
      <c r="C16" s="107"/>
      <c r="D16" s="10"/>
    </row>
    <row r="17" ht="19.5" customHeight="1" spans="1:4">
      <c r="A17" s="12" t="s">
        <v>35</v>
      </c>
      <c r="B17" s="107"/>
      <c r="C17" s="107"/>
      <c r="D17" s="10"/>
    </row>
    <row r="18" s="5" customFormat="1" ht="19.5" customHeight="1" spans="1:4">
      <c r="A18" s="12" t="s">
        <v>40</v>
      </c>
      <c r="B18" s="108"/>
      <c r="C18" s="108"/>
      <c r="D18" s="108"/>
    </row>
    <row r="19" s="2" customFormat="1" ht="19.5" customHeight="1" spans="1:4">
      <c r="A19" s="109" t="s">
        <v>41</v>
      </c>
      <c r="B19" s="107">
        <v>186505</v>
      </c>
      <c r="C19" s="107">
        <f>C20+C33+C37+C38+C40+C42++C44+C50</f>
        <v>148498</v>
      </c>
      <c r="D19" s="110">
        <f>D20+D33+D37+D38+D40+D44+D42+D50</f>
        <v>211805</v>
      </c>
    </row>
    <row r="20" s="2" customFormat="1" ht="19.5" customHeight="1" spans="1:4">
      <c r="A20" s="11" t="s">
        <v>42</v>
      </c>
      <c r="B20" s="107">
        <v>173340</v>
      </c>
      <c r="C20" s="110">
        <f>SUM(C21:C32)</f>
        <v>141719</v>
      </c>
      <c r="D20" s="110">
        <f>SUM(D21:D32)</f>
        <v>203167</v>
      </c>
    </row>
    <row r="21" s="2" customFormat="1" ht="19.5" customHeight="1" spans="1:4">
      <c r="A21" s="111" t="s">
        <v>43</v>
      </c>
      <c r="B21" s="107">
        <v>44616</v>
      </c>
      <c r="C21" s="107">
        <v>33648</v>
      </c>
      <c r="D21" s="10">
        <v>40000</v>
      </c>
    </row>
    <row r="22" s="2" customFormat="1" ht="19.5" customHeight="1" spans="1:4">
      <c r="A22" s="111" t="s">
        <v>44</v>
      </c>
      <c r="B22" s="107"/>
      <c r="C22" s="107"/>
      <c r="D22" s="110"/>
    </row>
    <row r="23" s="2" customFormat="1" ht="19.5" customHeight="1" spans="1:4">
      <c r="A23" s="111" t="s">
        <v>45</v>
      </c>
      <c r="B23" s="107">
        <v>95627</v>
      </c>
      <c r="C23" s="107">
        <v>81363</v>
      </c>
      <c r="D23" s="112">
        <f>100000-7147-2581</f>
        <v>90272</v>
      </c>
    </row>
    <row r="24" s="2" customFormat="1" ht="19.5" customHeight="1" spans="1:4">
      <c r="A24" s="111" t="s">
        <v>46</v>
      </c>
      <c r="B24" s="107">
        <v>28524</v>
      </c>
      <c r="C24" s="107">
        <v>19645</v>
      </c>
      <c r="D24" s="110">
        <f>85000-32496+8024+10638-571</f>
        <v>70595</v>
      </c>
    </row>
    <row r="25" s="2" customFormat="1" ht="19.5" customHeight="1" spans="1:4">
      <c r="A25" s="111" t="s">
        <v>47</v>
      </c>
      <c r="B25" s="107"/>
      <c r="C25" s="107"/>
      <c r="D25" s="110"/>
    </row>
    <row r="26" s="2" customFormat="1" ht="19.5" customHeight="1" spans="1:4">
      <c r="A26" s="111" t="s">
        <v>48</v>
      </c>
      <c r="B26" s="107">
        <v>173</v>
      </c>
      <c r="C26" s="107">
        <v>38</v>
      </c>
      <c r="D26" s="110">
        <v>300</v>
      </c>
    </row>
    <row r="27" s="2" customFormat="1" ht="19.5" customHeight="1" spans="1:4">
      <c r="A27" s="111" t="s">
        <v>49</v>
      </c>
      <c r="B27" s="107"/>
      <c r="C27" s="107">
        <v>935</v>
      </c>
      <c r="D27" s="110"/>
    </row>
    <row r="28" s="2" customFormat="1" ht="19.5" customHeight="1" spans="1:4">
      <c r="A28" s="111" t="s">
        <v>50</v>
      </c>
      <c r="B28" s="107">
        <v>4400</v>
      </c>
      <c r="C28" s="107">
        <v>6043</v>
      </c>
      <c r="D28" s="110">
        <v>2000</v>
      </c>
    </row>
    <row r="29" s="2" customFormat="1" ht="19.5" customHeight="1" spans="1:4">
      <c r="A29" s="111" t="s">
        <v>51</v>
      </c>
      <c r="B29" s="107"/>
      <c r="C29" s="107"/>
      <c r="D29" s="110"/>
    </row>
    <row r="30" s="2" customFormat="1" ht="19.5" customHeight="1" spans="1:4">
      <c r="A30" s="111" t="s">
        <v>52</v>
      </c>
      <c r="B30" s="107"/>
      <c r="C30" s="107"/>
      <c r="D30" s="110"/>
    </row>
    <row r="31" s="2" customFormat="1" ht="19.5" customHeight="1" spans="1:4">
      <c r="A31" s="111" t="s">
        <v>53</v>
      </c>
      <c r="B31" s="107"/>
      <c r="C31" s="107"/>
      <c r="D31" s="110"/>
    </row>
    <row r="32" s="2" customFormat="1" ht="19.5" customHeight="1" spans="1:4">
      <c r="A32" s="111" t="s">
        <v>54</v>
      </c>
      <c r="B32" s="107"/>
      <c r="C32" s="107">
        <v>47</v>
      </c>
      <c r="D32" s="110"/>
    </row>
    <row r="33" s="2" customFormat="1" ht="19.5" customHeight="1" spans="1:4">
      <c r="A33" s="11" t="s">
        <v>55</v>
      </c>
      <c r="B33" s="107">
        <v>5400</v>
      </c>
      <c r="C33" s="107"/>
      <c r="D33" s="110"/>
    </row>
    <row r="34" s="2" customFormat="1" ht="19.5" customHeight="1" spans="1:4">
      <c r="A34" s="111" t="s">
        <v>43</v>
      </c>
      <c r="B34" s="107">
        <v>5000</v>
      </c>
      <c r="C34" s="107"/>
      <c r="D34" s="10"/>
    </row>
    <row r="35" s="2" customFormat="1" ht="19.5" customHeight="1" spans="1:4">
      <c r="A35" s="111" t="s">
        <v>44</v>
      </c>
      <c r="B35" s="107">
        <v>400</v>
      </c>
      <c r="C35" s="107"/>
      <c r="D35" s="10"/>
    </row>
    <row r="36" s="2" customFormat="1" ht="19.5" customHeight="1" spans="1:4">
      <c r="A36" s="111" t="s">
        <v>56</v>
      </c>
      <c r="B36" s="107"/>
      <c r="C36" s="107"/>
      <c r="D36" s="110"/>
    </row>
    <row r="37" s="2" customFormat="1" ht="19.5" customHeight="1" spans="1:4">
      <c r="A37" s="11" t="s">
        <v>57</v>
      </c>
      <c r="B37" s="107"/>
      <c r="C37" s="107"/>
      <c r="D37" s="110"/>
    </row>
    <row r="38" s="2" customFormat="1" ht="19.5" customHeight="1" spans="1:4">
      <c r="A38" s="11" t="s">
        <v>58</v>
      </c>
      <c r="B38" s="107">
        <v>500</v>
      </c>
      <c r="C38" s="107"/>
      <c r="D38" s="110"/>
    </row>
    <row r="39" s="2" customFormat="1" ht="19.5" customHeight="1" spans="1:4">
      <c r="A39" s="111" t="s">
        <v>59</v>
      </c>
      <c r="B39" s="107">
        <v>500</v>
      </c>
      <c r="C39" s="107"/>
      <c r="D39" s="10"/>
    </row>
    <row r="40" s="2" customFormat="1" ht="19.5" customHeight="1" spans="1:4">
      <c r="A40" s="11" t="s">
        <v>60</v>
      </c>
      <c r="B40" s="107"/>
      <c r="C40" s="107"/>
      <c r="D40" s="110"/>
    </row>
    <row r="41" s="2" customFormat="1" ht="19.5" customHeight="1" spans="1:4">
      <c r="A41" s="111" t="s">
        <v>43</v>
      </c>
      <c r="B41" s="107"/>
      <c r="C41" s="107"/>
      <c r="D41" s="110"/>
    </row>
    <row r="42" s="2" customFormat="1" ht="19.5" customHeight="1" spans="1:4">
      <c r="A42" s="11" t="s">
        <v>61</v>
      </c>
      <c r="B42" s="107"/>
      <c r="C42" s="107"/>
      <c r="D42" s="110"/>
    </row>
    <row r="43" s="2" customFormat="1" ht="19.5" customHeight="1" spans="1:4">
      <c r="A43" s="111" t="s">
        <v>43</v>
      </c>
      <c r="B43" s="107"/>
      <c r="C43" s="107"/>
      <c r="D43" s="110"/>
    </row>
    <row r="44" s="2" customFormat="1" ht="19.5" customHeight="1" spans="1:4">
      <c r="A44" s="11" t="s">
        <v>62</v>
      </c>
      <c r="B44" s="107">
        <v>4665</v>
      </c>
      <c r="C44" s="107">
        <f>SUM(C45:C49)</f>
        <v>4179</v>
      </c>
      <c r="D44" s="10">
        <v>5038</v>
      </c>
    </row>
    <row r="45" s="2" customFormat="1" ht="19.5" customHeight="1" spans="1:4">
      <c r="A45" s="111" t="s">
        <v>63</v>
      </c>
      <c r="B45" s="107"/>
      <c r="C45" s="107">
        <v>139</v>
      </c>
      <c r="D45" s="10"/>
    </row>
    <row r="46" s="2" customFormat="1" ht="19.5" customHeight="1" spans="1:4">
      <c r="A46" s="111" t="s">
        <v>64</v>
      </c>
      <c r="B46" s="107"/>
      <c r="C46" s="107">
        <v>2622</v>
      </c>
      <c r="D46" s="10"/>
    </row>
    <row r="47" s="2" customFormat="1" ht="19.5" customHeight="1" spans="1:4">
      <c r="A47" s="111" t="s">
        <v>65</v>
      </c>
      <c r="B47" s="107"/>
      <c r="C47" s="107"/>
      <c r="D47" s="10"/>
    </row>
    <row r="48" s="2" customFormat="1" ht="19.5" customHeight="1" spans="1:4">
      <c r="A48" s="111" t="s">
        <v>66</v>
      </c>
      <c r="B48" s="107"/>
      <c r="C48" s="107"/>
      <c r="D48" s="10"/>
    </row>
    <row r="49" s="2" customFormat="1" ht="19.5" customHeight="1" spans="1:4">
      <c r="A49" s="111" t="s">
        <v>67</v>
      </c>
      <c r="B49" s="107">
        <v>4665</v>
      </c>
      <c r="C49" s="107">
        <v>1418</v>
      </c>
      <c r="D49" s="10">
        <v>5038</v>
      </c>
    </row>
    <row r="50" s="2" customFormat="1" ht="19.5" customHeight="1" spans="1:4">
      <c r="A50" s="113" t="s">
        <v>68</v>
      </c>
      <c r="B50" s="107">
        <v>2600</v>
      </c>
      <c r="C50" s="107">
        <v>2600</v>
      </c>
      <c r="D50" s="10">
        <v>3600</v>
      </c>
    </row>
    <row r="51" s="2" customFormat="1" ht="19.5" customHeight="1" spans="1:4">
      <c r="A51" s="111" t="s">
        <v>69</v>
      </c>
      <c r="B51" s="107">
        <v>2600</v>
      </c>
      <c r="C51" s="107">
        <v>2600</v>
      </c>
      <c r="D51" s="10">
        <v>3600</v>
      </c>
    </row>
    <row r="52" s="2" customFormat="1" ht="19.5" customHeight="1" spans="1:4">
      <c r="A52" s="111" t="s">
        <v>70</v>
      </c>
      <c r="B52" s="107"/>
      <c r="C52" s="107"/>
      <c r="D52" s="114"/>
    </row>
    <row r="53" s="2" customFormat="1" ht="19.5" customHeight="1" spans="1:4">
      <c r="A53" s="111" t="s">
        <v>71</v>
      </c>
      <c r="B53" s="107"/>
      <c r="C53" s="107"/>
      <c r="D53" s="110"/>
    </row>
    <row r="54" s="2" customFormat="1" ht="19.5" customHeight="1" spans="1:4">
      <c r="A54" s="9" t="s">
        <v>72</v>
      </c>
      <c r="B54" s="107"/>
      <c r="C54" s="107">
        <v>100</v>
      </c>
      <c r="D54" s="110"/>
    </row>
    <row r="55" s="2" customFormat="1" ht="19.5" customHeight="1" spans="1:4">
      <c r="A55" s="111" t="s">
        <v>73</v>
      </c>
      <c r="B55" s="107"/>
      <c r="C55" s="107">
        <v>100</v>
      </c>
      <c r="D55" s="110"/>
    </row>
    <row r="56" s="2" customFormat="1" ht="19.5" customHeight="1" spans="1:4">
      <c r="A56" s="111" t="s">
        <v>74</v>
      </c>
      <c r="B56" s="107"/>
      <c r="C56" s="107">
        <v>100</v>
      </c>
      <c r="D56" s="110"/>
    </row>
    <row r="57" s="2" customFormat="1" ht="19.5" customHeight="1" spans="1:4">
      <c r="A57" s="9" t="s">
        <v>75</v>
      </c>
      <c r="B57" s="107">
        <v>43425</v>
      </c>
      <c r="C57" s="107">
        <v>43425</v>
      </c>
      <c r="D57" s="10"/>
    </row>
    <row r="58" s="2" customFormat="1" ht="19.5" customHeight="1" spans="1:4">
      <c r="A58" s="11" t="s">
        <v>76</v>
      </c>
      <c r="B58" s="107">
        <v>525</v>
      </c>
      <c r="C58" s="107">
        <v>525</v>
      </c>
      <c r="D58" s="10"/>
    </row>
    <row r="59" s="2" customFormat="1" ht="19.5" hidden="1" customHeight="1" spans="1:4">
      <c r="A59" s="12" t="s">
        <v>35</v>
      </c>
      <c r="B59" s="107"/>
      <c r="C59" s="107"/>
      <c r="D59" s="10"/>
    </row>
    <row r="60" s="2" customFormat="1" ht="19.5" hidden="1" customHeight="1" spans="1:4">
      <c r="A60" s="12" t="s">
        <v>77</v>
      </c>
      <c r="B60" s="107"/>
      <c r="C60" s="107"/>
      <c r="D60" s="10"/>
    </row>
    <row r="61" s="2" customFormat="1" ht="19.5" hidden="1" customHeight="1" spans="1:4">
      <c r="A61" s="12" t="s">
        <v>78</v>
      </c>
      <c r="B61" s="107"/>
      <c r="C61" s="107"/>
      <c r="D61" s="10"/>
    </row>
    <row r="62" s="2" customFormat="1" ht="19.5" hidden="1" customHeight="1" spans="1:4">
      <c r="A62" s="12" t="s">
        <v>79</v>
      </c>
      <c r="B62" s="107"/>
      <c r="C62" s="107"/>
      <c r="D62" s="10"/>
    </row>
    <row r="63" s="2" customFormat="1" ht="19.5" hidden="1" customHeight="1" spans="1:4">
      <c r="A63" s="11" t="s">
        <v>80</v>
      </c>
      <c r="B63" s="107"/>
      <c r="C63" s="107"/>
      <c r="D63" s="10"/>
    </row>
    <row r="64" s="2" customFormat="1" ht="19.5" hidden="1" customHeight="1" spans="1:4">
      <c r="A64" s="12" t="s">
        <v>81</v>
      </c>
      <c r="B64" s="107"/>
      <c r="C64" s="107"/>
      <c r="D64" s="10"/>
    </row>
    <row r="65" s="2" customFormat="1" ht="19.5" customHeight="1" spans="1:4">
      <c r="A65" s="12" t="s">
        <v>82</v>
      </c>
      <c r="B65" s="107">
        <v>42900</v>
      </c>
      <c r="C65" s="107">
        <v>42900</v>
      </c>
      <c r="D65" s="10"/>
    </row>
    <row r="66" s="2" customFormat="1" ht="19.5" customHeight="1" spans="1:4">
      <c r="A66" s="113" t="s">
        <v>83</v>
      </c>
      <c r="B66" s="107">
        <f>B67+B68+B70+B72</f>
        <v>42778</v>
      </c>
      <c r="C66" s="107">
        <f>C68+C70+C72</f>
        <v>43762</v>
      </c>
      <c r="D66" s="107">
        <f>D68+D70+D72</f>
        <v>1070</v>
      </c>
    </row>
    <row r="67" s="2" customFormat="1" ht="19.5" customHeight="1" spans="1:4">
      <c r="A67" s="113" t="s">
        <v>84</v>
      </c>
      <c r="B67" s="107">
        <v>25</v>
      </c>
      <c r="C67" s="107"/>
      <c r="D67" s="107"/>
    </row>
    <row r="68" s="2" customFormat="1" ht="19.5" customHeight="1" spans="1:4">
      <c r="A68" s="115" t="s">
        <v>85</v>
      </c>
      <c r="B68" s="107">
        <v>41500</v>
      </c>
      <c r="C68" s="107">
        <v>41500</v>
      </c>
      <c r="D68" s="110"/>
    </row>
    <row r="69" s="2" customFormat="1" ht="19.5" customHeight="1" spans="1:4">
      <c r="A69" s="115" t="s">
        <v>86</v>
      </c>
      <c r="B69" s="107">
        <v>41500</v>
      </c>
      <c r="C69" s="107">
        <v>41500</v>
      </c>
      <c r="D69" s="110"/>
    </row>
    <row r="70" s="2" customFormat="1" ht="19.5" customHeight="1" spans="1:4">
      <c r="A70" s="115" t="s">
        <v>87</v>
      </c>
      <c r="B70" s="107"/>
      <c r="C70" s="107">
        <v>107</v>
      </c>
      <c r="D70" s="110"/>
    </row>
    <row r="71" s="2" customFormat="1" ht="19.5" customHeight="1" spans="1:4">
      <c r="A71" s="115" t="s">
        <v>88</v>
      </c>
      <c r="B71" s="107"/>
      <c r="C71" s="107">
        <v>107</v>
      </c>
      <c r="D71" s="110"/>
    </row>
    <row r="72" s="2" customFormat="1" ht="19.5" customHeight="1" spans="1:4">
      <c r="A72" s="115" t="s">
        <v>89</v>
      </c>
      <c r="B72" s="107">
        <v>1253</v>
      </c>
      <c r="C72" s="107">
        <f>SUM(C73:C83)</f>
        <v>2155</v>
      </c>
      <c r="D72" s="10">
        <f>D74+D75+D76+D78</f>
        <v>1070</v>
      </c>
    </row>
    <row r="73" s="2" customFormat="1" ht="19.5" customHeight="1" spans="1:4">
      <c r="A73" s="116" t="s">
        <v>90</v>
      </c>
      <c r="B73" s="107"/>
      <c r="C73" s="107"/>
      <c r="D73" s="10"/>
    </row>
    <row r="74" s="2" customFormat="1" ht="19.5" customHeight="1" spans="1:4">
      <c r="A74" s="116" t="s">
        <v>91</v>
      </c>
      <c r="B74" s="107">
        <v>871</v>
      </c>
      <c r="C74" s="107">
        <v>889</v>
      </c>
      <c r="D74" s="10">
        <v>800</v>
      </c>
    </row>
    <row r="75" s="2" customFormat="1" ht="19.5" customHeight="1" spans="1:4">
      <c r="A75" s="116" t="s">
        <v>92</v>
      </c>
      <c r="B75" s="107">
        <v>134</v>
      </c>
      <c r="C75" s="107">
        <v>1012</v>
      </c>
      <c r="D75" s="10">
        <v>100</v>
      </c>
    </row>
    <row r="76" s="2" customFormat="1" ht="19.5" customHeight="1" spans="1:4">
      <c r="A76" s="116" t="s">
        <v>93</v>
      </c>
      <c r="B76" s="107">
        <v>32</v>
      </c>
      <c r="C76" s="107">
        <v>34</v>
      </c>
      <c r="D76" s="10">
        <v>20</v>
      </c>
    </row>
    <row r="77" s="2" customFormat="1" ht="19.5" customHeight="1" spans="1:4">
      <c r="A77" s="116" t="s">
        <v>94</v>
      </c>
      <c r="B77" s="107"/>
      <c r="C77" s="107"/>
      <c r="D77" s="10"/>
    </row>
    <row r="78" s="2" customFormat="1" ht="19.5" customHeight="1" spans="1:4">
      <c r="A78" s="116" t="s">
        <v>95</v>
      </c>
      <c r="B78" s="107">
        <v>171</v>
      </c>
      <c r="C78" s="107">
        <v>173</v>
      </c>
      <c r="D78" s="10">
        <v>150</v>
      </c>
    </row>
    <row r="79" s="2" customFormat="1" ht="19.5" customHeight="1" spans="1:4">
      <c r="A79" s="116" t="s">
        <v>96</v>
      </c>
      <c r="B79" s="107"/>
      <c r="C79" s="107"/>
      <c r="D79" s="110"/>
    </row>
    <row r="80" s="2" customFormat="1" ht="19.5" customHeight="1" spans="1:4">
      <c r="A80" s="116" t="s">
        <v>97</v>
      </c>
      <c r="B80" s="107"/>
      <c r="C80" s="107"/>
      <c r="D80" s="110"/>
    </row>
    <row r="81" s="2" customFormat="1" ht="19.5" customHeight="1" spans="1:4">
      <c r="A81" s="116" t="s">
        <v>98</v>
      </c>
      <c r="B81" s="107"/>
      <c r="C81" s="107"/>
      <c r="D81" s="110"/>
    </row>
    <row r="82" s="2" customFormat="1" ht="19.5" customHeight="1" spans="1:4">
      <c r="A82" s="116" t="s">
        <v>99</v>
      </c>
      <c r="B82" s="107"/>
      <c r="C82" s="107">
        <v>47</v>
      </c>
      <c r="D82" s="110"/>
    </row>
    <row r="83" s="2" customFormat="1" ht="19.5" customHeight="1" spans="1:4">
      <c r="A83" s="116" t="s">
        <v>100</v>
      </c>
      <c r="B83" s="107"/>
      <c r="C83" s="107"/>
      <c r="D83" s="110"/>
    </row>
    <row r="84" s="2" customFormat="1" ht="19.5" customHeight="1" spans="1:4">
      <c r="A84" s="113" t="s">
        <v>101</v>
      </c>
      <c r="B84" s="107">
        <v>9972</v>
      </c>
      <c r="C84" s="107">
        <v>9971</v>
      </c>
      <c r="D84" s="10">
        <v>10400</v>
      </c>
    </row>
    <row r="85" s="2" customFormat="1" ht="19.5" customHeight="1" spans="1:4">
      <c r="A85" s="113" t="s">
        <v>102</v>
      </c>
      <c r="B85" s="110">
        <v>110</v>
      </c>
      <c r="C85" s="110">
        <v>77</v>
      </c>
      <c r="D85" s="10">
        <v>100</v>
      </c>
    </row>
    <row r="86" s="2" customFormat="1" ht="24" customHeight="1" spans="1:4">
      <c r="A86" s="117" t="s">
        <v>104</v>
      </c>
      <c r="B86" s="118">
        <f t="shared" ref="B86:D86" si="0">SUM(B5,B10,B19,B54,B57,B66,B84,B85)</f>
        <v>283936</v>
      </c>
      <c r="C86" s="118">
        <f t="shared" si="0"/>
        <v>247790</v>
      </c>
      <c r="D86" s="118">
        <f t="shared" si="0"/>
        <v>224305</v>
      </c>
    </row>
    <row r="87" s="2" customFormat="1" ht="19.5" customHeight="1" spans="1:4">
      <c r="A87" s="3"/>
      <c r="B87" s="104"/>
      <c r="C87" s="3"/>
      <c r="D87" s="3"/>
    </row>
    <row r="88" s="2" customFormat="1" ht="19.5" customHeight="1" spans="1:4">
      <c r="A88" s="3"/>
      <c r="B88" s="104"/>
      <c r="C88" s="3"/>
      <c r="D88" s="3"/>
    </row>
    <row r="89" s="2" customFormat="1" ht="19.5" customHeight="1" spans="1:4">
      <c r="A89" s="3"/>
      <c r="B89" s="104"/>
      <c r="C89" s="3"/>
      <c r="D89" s="3"/>
    </row>
    <row r="90" s="2" customFormat="1" ht="19.5" customHeight="1" spans="1:4">
      <c r="A90" s="3"/>
      <c r="B90" s="104"/>
      <c r="C90" s="3"/>
      <c r="D90" s="3"/>
    </row>
    <row r="91" s="2" customFormat="1" ht="19.5" customHeight="1" spans="1:4">
      <c r="A91" s="3"/>
      <c r="B91" s="104"/>
      <c r="C91" s="3"/>
      <c r="D91" s="3"/>
    </row>
    <row r="92" s="2" customFormat="1" ht="19.5" customHeight="1" spans="1:4">
      <c r="A92" s="3"/>
      <c r="B92" s="104"/>
      <c r="C92" s="3"/>
      <c r="D92" s="3"/>
    </row>
    <row r="93" s="2" customFormat="1" ht="19.5" customHeight="1" spans="1:4">
      <c r="A93" s="3"/>
      <c r="B93" s="104"/>
      <c r="C93" s="3"/>
      <c r="D93" s="3"/>
    </row>
    <row r="94" s="2" customFormat="1" ht="19.5" customHeight="1" spans="1:4">
      <c r="A94" s="3"/>
      <c r="B94" s="104"/>
      <c r="C94" s="3"/>
      <c r="D94" s="3"/>
    </row>
    <row r="95" s="2" customFormat="1" ht="19.5" customHeight="1" spans="1:4">
      <c r="A95" s="3"/>
      <c r="B95" s="104"/>
      <c r="C95" s="3"/>
      <c r="D95" s="3"/>
    </row>
    <row r="96" s="2" customFormat="1" ht="19.5" customHeight="1" spans="1:4">
      <c r="A96" s="3"/>
      <c r="B96" s="104"/>
      <c r="C96" s="3"/>
      <c r="D96" s="3"/>
    </row>
    <row r="97" s="2" customFormat="1" ht="19.5" customHeight="1" spans="1:4">
      <c r="A97" s="3"/>
      <c r="B97" s="104"/>
      <c r="C97" s="3"/>
      <c r="D97" s="3"/>
    </row>
    <row r="98" s="2" customFormat="1" ht="19.5" customHeight="1" spans="1:4">
      <c r="A98" s="3"/>
      <c r="B98" s="104"/>
      <c r="C98" s="3"/>
      <c r="D98" s="3"/>
    </row>
    <row r="99" s="2" customFormat="1" ht="19.5" customHeight="1" spans="1:4">
      <c r="A99" s="3"/>
      <c r="B99" s="104"/>
      <c r="C99" s="3"/>
      <c r="D99" s="3"/>
    </row>
    <row r="100" s="2" customFormat="1" ht="19.5" customHeight="1" spans="1:4">
      <c r="A100" s="3"/>
      <c r="B100" s="104"/>
      <c r="C100" s="3"/>
      <c r="D100" s="3"/>
    </row>
    <row r="101" s="2" customFormat="1" ht="19.5" customHeight="1" spans="1:4">
      <c r="A101" s="3"/>
      <c r="B101" s="104"/>
      <c r="C101" s="3"/>
      <c r="D101" s="3"/>
    </row>
    <row r="102" s="2" customFormat="1" ht="19.5" customHeight="1" spans="1:4">
      <c r="A102" s="3"/>
      <c r="B102" s="104"/>
      <c r="C102" s="3"/>
      <c r="D102" s="3"/>
    </row>
    <row r="103" s="2" customFormat="1" ht="19.5" customHeight="1" spans="1:4">
      <c r="A103" s="3"/>
      <c r="B103" s="104"/>
      <c r="C103" s="3"/>
      <c r="D103" s="3"/>
    </row>
    <row r="104" s="1" customFormat="1" ht="19.5" customHeight="1" spans="1:4">
      <c r="A104" s="3"/>
      <c r="B104" s="104"/>
      <c r="C104" s="3"/>
      <c r="D104" s="3"/>
    </row>
    <row r="105" s="1" customFormat="1" ht="19.5" customHeight="1" spans="1:4">
      <c r="A105" s="3"/>
      <c r="B105" s="104"/>
      <c r="C105" s="3"/>
      <c r="D105" s="3"/>
    </row>
    <row r="106" s="2" customFormat="1" ht="19.5" customHeight="1" spans="1:4">
      <c r="A106" s="3"/>
      <c r="B106" s="104"/>
      <c r="C106" s="3"/>
      <c r="D106" s="3"/>
    </row>
    <row r="107" s="2" customFormat="1" ht="19.5" customHeight="1" spans="1:4">
      <c r="A107" s="3"/>
      <c r="B107" s="104"/>
      <c r="C107" s="3"/>
      <c r="D107" s="3"/>
    </row>
    <row r="108" s="2" customFormat="1" ht="19.5" customHeight="1" spans="1:4">
      <c r="A108" s="3"/>
      <c r="B108" s="104"/>
      <c r="C108" s="3"/>
      <c r="D108" s="3"/>
    </row>
    <row r="109" s="2" customFormat="1" ht="19.5" customHeight="1" spans="1:4">
      <c r="A109" s="3"/>
      <c r="B109" s="104"/>
      <c r="C109" s="3"/>
      <c r="D109" s="3"/>
    </row>
    <row r="110" s="2" customFormat="1" ht="19.5" customHeight="1" spans="1:4">
      <c r="A110" s="3"/>
      <c r="B110" s="104"/>
      <c r="C110" s="3"/>
      <c r="D110" s="3"/>
    </row>
    <row r="111" s="1" customFormat="1" ht="19.5" customHeight="1" spans="1:4">
      <c r="A111" s="3"/>
      <c r="B111" s="104"/>
      <c r="C111" s="3"/>
      <c r="D111" s="3"/>
    </row>
  </sheetData>
  <mergeCells count="1">
    <mergeCell ref="A2:D2"/>
  </mergeCells>
  <printOptions horizontalCentered="1"/>
  <pageMargins left="0.786805555555556" right="0.786805555555556" top="0.432638888888889" bottom="0.511805555555556" header="0.118055555555556" footer="0.511805555555556"/>
  <pageSetup paperSize="9" scale="85"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L13"/>
  <sheetViews>
    <sheetView workbookViewId="0">
      <selection activeCell="E10" sqref="E10"/>
    </sheetView>
  </sheetViews>
  <sheetFormatPr defaultColWidth="9" defaultRowHeight="12.75"/>
  <cols>
    <col min="1" max="1" width="8.125" style="17" customWidth="1"/>
    <col min="2" max="2" width="33.125" style="17" customWidth="1"/>
    <col min="3" max="3" width="10.625" style="17" customWidth="1"/>
    <col min="4" max="4" width="13.375" style="17" customWidth="1"/>
    <col min="5" max="5" width="53.25" style="18" customWidth="1"/>
    <col min="6" max="12" width="9" style="17" hidden="1" customWidth="1"/>
    <col min="13" max="16384" width="9" style="17"/>
  </cols>
  <sheetData>
    <row r="1" ht="12" customHeight="1" spans="1:1">
      <c r="A1" s="19" t="s">
        <v>124</v>
      </c>
    </row>
    <row r="2" s="13" customFormat="1" ht="33.75" customHeight="1" spans="1:12">
      <c r="A2" s="22" t="s">
        <v>125</v>
      </c>
      <c r="B2" s="23"/>
      <c r="C2" s="23"/>
      <c r="D2" s="23"/>
      <c r="E2" s="23"/>
      <c r="F2" s="23"/>
      <c r="G2" s="23"/>
      <c r="H2" s="23"/>
      <c r="I2" s="23"/>
      <c r="J2" s="23"/>
      <c r="K2" s="23"/>
      <c r="L2" s="23"/>
    </row>
    <row r="3" s="13" customFormat="1" ht="32.25" customHeight="1" spans="1:12">
      <c r="A3" s="24"/>
      <c r="B3" s="87"/>
      <c r="C3" s="87"/>
      <c r="D3" s="25"/>
      <c r="E3" s="26" t="s">
        <v>10</v>
      </c>
      <c r="F3" s="27"/>
      <c r="G3" s="27"/>
      <c r="H3" s="27"/>
      <c r="I3" s="27"/>
      <c r="J3" s="27"/>
      <c r="K3" s="27"/>
      <c r="L3" s="27"/>
    </row>
    <row r="4" s="13" customFormat="1" ht="18.75" customHeight="1" spans="1:12">
      <c r="A4" s="88" t="s">
        <v>126</v>
      </c>
      <c r="B4" s="88" t="s">
        <v>127</v>
      </c>
      <c r="C4" s="88" t="s">
        <v>128</v>
      </c>
      <c r="D4" s="88" t="s">
        <v>129</v>
      </c>
      <c r="E4" s="89" t="s">
        <v>130</v>
      </c>
      <c r="F4" s="30" t="s">
        <v>131</v>
      </c>
      <c r="G4" s="31"/>
      <c r="H4" s="32"/>
      <c r="I4" s="33" t="s">
        <v>132</v>
      </c>
      <c r="J4" s="33" t="s">
        <v>133</v>
      </c>
      <c r="K4" s="33" t="s">
        <v>134</v>
      </c>
      <c r="L4" s="78" t="s">
        <v>135</v>
      </c>
    </row>
    <row r="5" s="13" customFormat="1" ht="17.25" customHeight="1" spans="1:12">
      <c r="A5" s="90"/>
      <c r="B5" s="90"/>
      <c r="C5" s="91"/>
      <c r="D5" s="90"/>
      <c r="E5" s="92"/>
      <c r="F5" s="33" t="s">
        <v>136</v>
      </c>
      <c r="G5" s="33" t="s">
        <v>137</v>
      </c>
      <c r="H5" s="36" t="s">
        <v>138</v>
      </c>
      <c r="I5" s="37"/>
      <c r="J5" s="37"/>
      <c r="K5" s="37"/>
      <c r="L5" s="78"/>
    </row>
    <row r="6" s="13" customFormat="1" ht="35.1" customHeight="1" spans="1:12">
      <c r="A6" s="38" t="s">
        <v>139</v>
      </c>
      <c r="B6" s="39" t="s">
        <v>113</v>
      </c>
      <c r="C6" s="39"/>
      <c r="D6" s="49"/>
      <c r="E6" s="35"/>
      <c r="F6" s="33"/>
      <c r="G6" s="33"/>
      <c r="H6" s="36"/>
      <c r="I6" s="37"/>
      <c r="J6" s="37"/>
      <c r="K6" s="79"/>
      <c r="L6" s="78"/>
    </row>
    <row r="7" ht="35.1" customHeight="1" spans="1:12">
      <c r="A7" s="42" t="s">
        <v>140</v>
      </c>
      <c r="B7" s="43" t="s">
        <v>141</v>
      </c>
      <c r="C7" s="75" t="s">
        <v>142</v>
      </c>
      <c r="D7" s="40">
        <v>5038</v>
      </c>
      <c r="E7" s="93"/>
      <c r="F7" s="51">
        <v>336.44</v>
      </c>
      <c r="G7" s="52">
        <v>0</v>
      </c>
      <c r="H7" s="53">
        <f t="shared" ref="H7:H8" si="0">F7-G7</f>
        <v>336.44</v>
      </c>
      <c r="I7" s="54" t="e">
        <f>#REF!-F7</f>
        <v>#REF!</v>
      </c>
      <c r="J7" s="82"/>
      <c r="K7" s="83"/>
      <c r="L7" s="82"/>
    </row>
    <row r="8" ht="35.1" customHeight="1" spans="1:12">
      <c r="A8" s="42" t="s">
        <v>143</v>
      </c>
      <c r="B8" s="43" t="s">
        <v>144</v>
      </c>
      <c r="C8" s="43"/>
      <c r="D8" s="40">
        <f>SUM(D9:D12)</f>
        <v>5038</v>
      </c>
      <c r="E8" s="94"/>
      <c r="F8" s="51">
        <v>75.34</v>
      </c>
      <c r="G8" s="52">
        <v>0</v>
      </c>
      <c r="H8" s="53">
        <f t="shared" si="0"/>
        <v>75.34</v>
      </c>
      <c r="I8" s="54" t="e">
        <f>#REF!-F8</f>
        <v>#REF!</v>
      </c>
      <c r="J8" s="82"/>
      <c r="K8" s="83"/>
      <c r="L8" s="82"/>
    </row>
    <row r="9" s="13" customFormat="1" ht="75.95" customHeight="1" spans="1:12">
      <c r="A9" s="42">
        <v>1</v>
      </c>
      <c r="B9" s="95" t="s">
        <v>145</v>
      </c>
      <c r="C9" s="96"/>
      <c r="D9" s="40">
        <v>2000</v>
      </c>
      <c r="E9" s="97"/>
      <c r="F9" s="58"/>
      <c r="G9" s="58"/>
      <c r="H9" s="53"/>
      <c r="I9" s="54"/>
      <c r="J9" s="84"/>
      <c r="K9" s="82"/>
      <c r="L9" s="85"/>
    </row>
    <row r="10" ht="47.1" customHeight="1" spans="1:12">
      <c r="A10" s="42">
        <v>2</v>
      </c>
      <c r="B10" s="98" t="s">
        <v>146</v>
      </c>
      <c r="C10" s="75"/>
      <c r="D10" s="99">
        <v>67</v>
      </c>
      <c r="E10" s="50"/>
      <c r="F10" s="52"/>
      <c r="G10" s="52"/>
      <c r="H10" s="53"/>
      <c r="I10" s="54"/>
      <c r="J10" s="52"/>
      <c r="K10" s="52"/>
      <c r="L10" s="85"/>
    </row>
    <row r="11" ht="47.1" customHeight="1" spans="1:12">
      <c r="A11" s="42">
        <v>3</v>
      </c>
      <c r="B11" s="100" t="s">
        <v>147</v>
      </c>
      <c r="C11" s="75"/>
      <c r="D11" s="99">
        <v>578</v>
      </c>
      <c r="E11" s="50"/>
      <c r="F11" s="52"/>
      <c r="G11" s="52"/>
      <c r="H11" s="53"/>
      <c r="I11" s="54"/>
      <c r="J11" s="52"/>
      <c r="K11" s="52"/>
      <c r="L11" s="85"/>
    </row>
    <row r="12" ht="47.1" customHeight="1" spans="1:12">
      <c r="A12" s="42">
        <v>4</v>
      </c>
      <c r="B12" s="101" t="s">
        <v>148</v>
      </c>
      <c r="C12" s="75"/>
      <c r="D12" s="40">
        <v>2393</v>
      </c>
      <c r="E12" s="50" t="s">
        <v>149</v>
      </c>
      <c r="F12" s="52"/>
      <c r="G12" s="52"/>
      <c r="H12" s="52"/>
      <c r="I12" s="52"/>
      <c r="J12" s="52"/>
      <c r="K12" s="52"/>
      <c r="L12" s="52"/>
    </row>
    <row r="13" ht="47.1" customHeight="1" spans="1:12">
      <c r="A13" s="75" t="s">
        <v>150</v>
      </c>
      <c r="B13" s="101" t="s">
        <v>151</v>
      </c>
      <c r="C13" s="101"/>
      <c r="D13" s="102"/>
      <c r="E13" s="103"/>
      <c r="F13" s="52"/>
      <c r="G13" s="52"/>
      <c r="H13" s="52"/>
      <c r="I13" s="52"/>
      <c r="J13" s="52"/>
      <c r="K13" s="52"/>
      <c r="L13" s="52"/>
    </row>
  </sheetData>
  <mergeCells count="12">
    <mergeCell ref="A2:L2"/>
    <mergeCell ref="F3:L3"/>
    <mergeCell ref="F4:H4"/>
    <mergeCell ref="A4:A5"/>
    <mergeCell ref="B4:B5"/>
    <mergeCell ref="C4:C5"/>
    <mergeCell ref="D4:D5"/>
    <mergeCell ref="E4:E5"/>
    <mergeCell ref="I4:I5"/>
    <mergeCell ref="J4:J5"/>
    <mergeCell ref="K4:K5"/>
    <mergeCell ref="L4:L5"/>
  </mergeCells>
  <printOptions horizontalCentered="1"/>
  <pageMargins left="0.786805555555556" right="0.786805555555556" top="0.590277777777778" bottom="0.707638888888889" header="0.313888888888889" footer="0.313888888888889"/>
  <pageSetup paperSize="9" orientation="landscape"/>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K18"/>
  <sheetViews>
    <sheetView workbookViewId="0">
      <selection activeCell="A2" sqref="A2:K2"/>
    </sheetView>
  </sheetViews>
  <sheetFormatPr defaultColWidth="9" defaultRowHeight="12.75"/>
  <cols>
    <col min="1" max="1" width="8.125" style="17" customWidth="1"/>
    <col min="2" max="2" width="39.125" style="17" customWidth="1"/>
    <col min="3" max="3" width="23.5" style="17" customWidth="1"/>
    <col min="4" max="4" width="49.625" style="18" customWidth="1"/>
    <col min="5" max="10" width="9" style="17" hidden="1" customWidth="1"/>
    <col min="11" max="11" width="0.125" style="17" hidden="1" customWidth="1"/>
    <col min="12" max="16384" width="9" style="17"/>
  </cols>
  <sheetData>
    <row r="1" ht="12" customHeight="1" spans="1:4">
      <c r="A1" s="19" t="s">
        <v>152</v>
      </c>
      <c r="B1" s="20"/>
      <c r="D1" s="21"/>
    </row>
    <row r="2" s="13" customFormat="1" ht="33.75" customHeight="1" spans="1:11">
      <c r="A2" s="22" t="s">
        <v>153</v>
      </c>
      <c r="B2" s="23"/>
      <c r="C2" s="23"/>
      <c r="D2" s="23"/>
      <c r="E2" s="23"/>
      <c r="F2" s="23"/>
      <c r="G2" s="23"/>
      <c r="H2" s="23"/>
      <c r="I2" s="23"/>
      <c r="J2" s="23"/>
      <c r="K2" s="23"/>
    </row>
    <row r="3" s="13" customFormat="1" ht="32.25" customHeight="1" spans="1:11">
      <c r="A3" s="24"/>
      <c r="B3" s="25"/>
      <c r="C3" s="25"/>
      <c r="D3" s="26" t="s">
        <v>10</v>
      </c>
      <c r="E3" s="27"/>
      <c r="F3" s="27"/>
      <c r="G3" s="27"/>
      <c r="H3" s="27"/>
      <c r="I3" s="27"/>
      <c r="J3" s="27"/>
      <c r="K3" s="27"/>
    </row>
    <row r="4" s="13" customFormat="1" ht="30" customHeight="1" spans="1:11">
      <c r="A4" s="28" t="s">
        <v>126</v>
      </c>
      <c r="B4" s="28" t="s">
        <v>127</v>
      </c>
      <c r="C4" s="28" t="s">
        <v>129</v>
      </c>
      <c r="D4" s="29" t="s">
        <v>130</v>
      </c>
      <c r="E4" s="30" t="s">
        <v>131</v>
      </c>
      <c r="F4" s="31"/>
      <c r="G4" s="32"/>
      <c r="H4" s="33" t="s">
        <v>132</v>
      </c>
      <c r="I4" s="33" t="s">
        <v>133</v>
      </c>
      <c r="J4" s="33" t="s">
        <v>134</v>
      </c>
      <c r="K4" s="78" t="s">
        <v>135</v>
      </c>
    </row>
    <row r="5" s="13" customFormat="1" ht="12" customHeight="1" spans="1:11">
      <c r="A5" s="34"/>
      <c r="B5" s="34"/>
      <c r="C5" s="34"/>
      <c r="D5" s="35"/>
      <c r="E5" s="33" t="s">
        <v>136</v>
      </c>
      <c r="F5" s="33" t="s">
        <v>137</v>
      </c>
      <c r="G5" s="36" t="s">
        <v>138</v>
      </c>
      <c r="H5" s="37"/>
      <c r="I5" s="37"/>
      <c r="J5" s="37"/>
      <c r="K5" s="78"/>
    </row>
    <row r="6" s="14" customFormat="1" ht="30" customHeight="1" spans="1:11">
      <c r="A6" s="38" t="s">
        <v>139</v>
      </c>
      <c r="B6" s="39" t="s">
        <v>113</v>
      </c>
      <c r="C6" s="40">
        <v>0</v>
      </c>
      <c r="D6" s="41"/>
      <c r="E6" s="33"/>
      <c r="F6" s="33"/>
      <c r="G6" s="36"/>
      <c r="H6" s="37"/>
      <c r="I6" s="37"/>
      <c r="J6" s="79"/>
      <c r="K6" s="78"/>
    </row>
    <row r="7" s="15" customFormat="1" ht="30" customHeight="1" spans="1:11">
      <c r="A7" s="42" t="s">
        <v>140</v>
      </c>
      <c r="B7" s="43" t="s">
        <v>141</v>
      </c>
      <c r="C7" s="40">
        <f>C8+C9+C10</f>
        <v>3600</v>
      </c>
      <c r="D7" s="44"/>
      <c r="E7" s="45">
        <v>336.44</v>
      </c>
      <c r="F7" s="46">
        <v>0</v>
      </c>
      <c r="G7" s="47">
        <f t="shared" ref="G7:G12" si="0">E7-F7</f>
        <v>336.44</v>
      </c>
      <c r="H7" s="48" t="e">
        <f>#REF!-E7</f>
        <v>#REF!</v>
      </c>
      <c r="I7" s="80"/>
      <c r="J7" s="81"/>
      <c r="K7" s="80"/>
    </row>
    <row r="8" ht="30" customHeight="1" spans="1:11">
      <c r="A8" s="42">
        <v>1</v>
      </c>
      <c r="B8" s="43" t="s">
        <v>154</v>
      </c>
      <c r="C8" s="49">
        <v>3600</v>
      </c>
      <c r="D8" s="50"/>
      <c r="E8" s="51">
        <v>142.84</v>
      </c>
      <c r="F8" s="52">
        <v>0</v>
      </c>
      <c r="G8" s="53">
        <f t="shared" si="0"/>
        <v>142.84</v>
      </c>
      <c r="H8" s="54" t="e">
        <f>#REF!-E8</f>
        <v>#REF!</v>
      </c>
      <c r="I8" s="82"/>
      <c r="J8" s="83"/>
      <c r="K8" s="82"/>
    </row>
    <row r="9" ht="30" customHeight="1" spans="1:11">
      <c r="A9" s="42">
        <v>2</v>
      </c>
      <c r="B9" s="43" t="s">
        <v>155</v>
      </c>
      <c r="C9" s="40"/>
      <c r="D9" s="55"/>
      <c r="E9" s="51">
        <v>29.8</v>
      </c>
      <c r="F9" s="52">
        <v>0</v>
      </c>
      <c r="G9" s="53">
        <f t="shared" si="0"/>
        <v>29.8</v>
      </c>
      <c r="H9" s="54" t="e">
        <f>#REF!-E9</f>
        <v>#REF!</v>
      </c>
      <c r="I9" s="82"/>
      <c r="J9" s="83"/>
      <c r="K9" s="82"/>
    </row>
    <row r="10" ht="30" customHeight="1" spans="1:11">
      <c r="A10" s="42">
        <v>3</v>
      </c>
      <c r="B10" s="43" t="s">
        <v>156</v>
      </c>
      <c r="C10" s="40"/>
      <c r="D10" s="50"/>
      <c r="E10" s="51">
        <v>176.09</v>
      </c>
      <c r="F10" s="52">
        <v>0</v>
      </c>
      <c r="G10" s="53">
        <f t="shared" si="0"/>
        <v>176.09</v>
      </c>
      <c r="H10" s="54" t="e">
        <f>#REF!-E10</f>
        <v>#REF!</v>
      </c>
      <c r="I10" s="82"/>
      <c r="J10" s="83"/>
      <c r="K10" s="82"/>
    </row>
    <row r="11" s="15" customFormat="1" ht="30" customHeight="1" spans="1:11">
      <c r="A11" s="42" t="s">
        <v>143</v>
      </c>
      <c r="B11" s="43" t="s">
        <v>144</v>
      </c>
      <c r="C11" s="40">
        <f>C12+C17</f>
        <v>3600</v>
      </c>
      <c r="D11" s="56"/>
      <c r="E11" s="45">
        <v>75.34</v>
      </c>
      <c r="F11" s="46">
        <v>0</v>
      </c>
      <c r="G11" s="47">
        <f t="shared" si="0"/>
        <v>75.34</v>
      </c>
      <c r="H11" s="48" t="e">
        <f>#REF!-E11</f>
        <v>#REF!</v>
      </c>
      <c r="I11" s="80"/>
      <c r="J11" s="81"/>
      <c r="K11" s="80"/>
    </row>
    <row r="12" s="13" customFormat="1" ht="30" customHeight="1" spans="1:11">
      <c r="A12" s="42" t="s">
        <v>157</v>
      </c>
      <c r="B12" s="57" t="s">
        <v>158</v>
      </c>
      <c r="C12" s="40">
        <f>SUM(C13:C16)</f>
        <v>3600</v>
      </c>
      <c r="D12" s="50"/>
      <c r="E12" s="58">
        <f>1069.49/70811*D12</f>
        <v>0</v>
      </c>
      <c r="F12" s="58">
        <f>1069.49/70811*D12</f>
        <v>0</v>
      </c>
      <c r="G12" s="53">
        <f t="shared" si="0"/>
        <v>0</v>
      </c>
      <c r="H12" s="54" t="e">
        <f>#REF!-E12</f>
        <v>#REF!</v>
      </c>
      <c r="I12" s="84"/>
      <c r="J12" s="82">
        <v>22515.525</v>
      </c>
      <c r="K12" s="85" t="e">
        <f>#REF!*10000/J12</f>
        <v>#REF!</v>
      </c>
    </row>
    <row r="13" s="16" customFormat="1" ht="30" customHeight="1" spans="1:11">
      <c r="A13" s="59">
        <v>1</v>
      </c>
      <c r="B13" s="60" t="s">
        <v>159</v>
      </c>
      <c r="C13" s="61">
        <v>1600</v>
      </c>
      <c r="D13" s="62"/>
      <c r="E13" s="63"/>
      <c r="F13" s="64"/>
      <c r="G13" s="64"/>
      <c r="H13" s="64"/>
      <c r="I13" s="64"/>
      <c r="J13" s="64"/>
      <c r="K13" s="64"/>
    </row>
    <row r="14" s="16" customFormat="1" ht="30" customHeight="1" spans="1:11">
      <c r="A14" s="59">
        <v>2</v>
      </c>
      <c r="B14" s="60" t="s">
        <v>160</v>
      </c>
      <c r="C14" s="61">
        <v>420</v>
      </c>
      <c r="D14" s="62"/>
      <c r="E14" s="63"/>
      <c r="F14" s="64"/>
      <c r="G14" s="64"/>
      <c r="H14" s="64"/>
      <c r="I14" s="64"/>
      <c r="J14" s="64"/>
      <c r="K14" s="64">
        <v>386.17</v>
      </c>
    </row>
    <row r="15" s="13" customFormat="1" ht="30" customHeight="1" spans="1:11">
      <c r="A15" s="59">
        <v>3</v>
      </c>
      <c r="B15" s="62" t="s">
        <v>161</v>
      </c>
      <c r="C15" s="61">
        <v>927</v>
      </c>
      <c r="D15" s="62"/>
      <c r="E15" s="65"/>
      <c r="F15" s="66"/>
      <c r="G15" s="66"/>
      <c r="H15" s="66"/>
      <c r="I15" s="66"/>
      <c r="J15" s="66"/>
      <c r="K15" s="66"/>
    </row>
    <row r="16" s="13" customFormat="1" ht="30" customHeight="1" spans="1:11">
      <c r="A16" s="59">
        <v>4</v>
      </c>
      <c r="B16" s="67" t="s">
        <v>162</v>
      </c>
      <c r="C16" s="68">
        <v>653</v>
      </c>
      <c r="D16" s="67"/>
      <c r="E16" s="65"/>
      <c r="F16" s="66"/>
      <c r="G16" s="66"/>
      <c r="H16" s="66"/>
      <c r="I16" s="66"/>
      <c r="J16" s="66"/>
      <c r="K16" s="66"/>
    </row>
    <row r="17" ht="30" customHeight="1" spans="1:11">
      <c r="A17" s="69" t="s">
        <v>163</v>
      </c>
      <c r="B17" s="70" t="s">
        <v>164</v>
      </c>
      <c r="C17" s="71"/>
      <c r="D17" s="72"/>
      <c r="E17" s="73"/>
      <c r="F17" s="74"/>
      <c r="G17" s="74"/>
      <c r="H17" s="74"/>
      <c r="I17" s="74"/>
      <c r="J17" s="74"/>
      <c r="K17" s="86">
        <v>5524.31515</v>
      </c>
    </row>
    <row r="18" ht="30" customHeight="1" spans="1:4">
      <c r="A18" s="75" t="s">
        <v>150</v>
      </c>
      <c r="B18" s="76" t="s">
        <v>151</v>
      </c>
      <c r="C18" s="77"/>
      <c r="D18" s="50"/>
    </row>
  </sheetData>
  <mergeCells count="11">
    <mergeCell ref="A2:K2"/>
    <mergeCell ref="E3:K3"/>
    <mergeCell ref="E4:G4"/>
    <mergeCell ref="A4:A5"/>
    <mergeCell ref="B4:B5"/>
    <mergeCell ref="C4:C5"/>
    <mergeCell ref="D4:D5"/>
    <mergeCell ref="H4:H5"/>
    <mergeCell ref="I4:I5"/>
    <mergeCell ref="J4:J5"/>
    <mergeCell ref="K4:K5"/>
  </mergeCells>
  <printOptions horizontalCentered="1"/>
  <pageMargins left="0.786805555555556" right="0.786805555555556" top="0.313888888888889" bottom="0.235416666666667" header="0.313888888888889" footer="0.313888888888889"/>
  <pageSetup paperSize="9" orientation="landscape" horizontalDpi="600"/>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L57"/>
  <sheetViews>
    <sheetView showGridLines="0" showZeros="0" tabSelected="1" workbookViewId="0">
      <pane ySplit="4" topLeftCell="A5" activePane="bottomLeft" state="frozen"/>
      <selection/>
      <selection pane="bottomLeft" activeCell="C11" sqref="C11"/>
    </sheetView>
  </sheetViews>
  <sheetFormatPr defaultColWidth="9" defaultRowHeight="14.25"/>
  <cols>
    <col min="1" max="1" width="58.375" style="3" customWidth="1"/>
    <col min="2" max="2" width="20.375" style="3" customWidth="1"/>
    <col min="3" max="16374" width="9" style="3"/>
  </cols>
  <sheetData>
    <row r="1" s="1" customFormat="1" ht="13.5" spans="1:246">
      <c r="A1" s="4" t="s">
        <v>165</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row>
    <row r="2" s="1" customFormat="1" ht="26.25" customHeight="1" spans="1:246">
      <c r="A2" s="6" t="s">
        <v>166</v>
      </c>
      <c r="B2" s="6"/>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row>
    <row r="3" ht="15" customHeight="1" spans="2:2">
      <c r="B3" s="3" t="s">
        <v>10</v>
      </c>
    </row>
    <row r="4" ht="41.1" customHeight="1" spans="1:2">
      <c r="A4" s="7" t="s">
        <v>17</v>
      </c>
      <c r="B4" s="8" t="s">
        <v>167</v>
      </c>
    </row>
    <row r="5" ht="19.5" customHeight="1" spans="1:2">
      <c r="A5" s="9"/>
      <c r="B5" s="10"/>
    </row>
    <row r="6" ht="19.5" customHeight="1" spans="1:2">
      <c r="A6" s="11"/>
      <c r="B6" s="10"/>
    </row>
    <row r="7" ht="19.5" customHeight="1" spans="1:2">
      <c r="A7" s="12"/>
      <c r="B7" s="10"/>
    </row>
    <row r="8" ht="19.5" customHeight="1" spans="1:2">
      <c r="A8" s="12"/>
      <c r="B8" s="10"/>
    </row>
    <row r="9" ht="19.5" customHeight="1" spans="1:2">
      <c r="A9" s="12"/>
      <c r="B9" s="10"/>
    </row>
    <row r="10" ht="19.5" customHeight="1" spans="1:2">
      <c r="A10" s="12"/>
      <c r="B10" s="10"/>
    </row>
    <row r="11" ht="19.5" customHeight="1" spans="1:2">
      <c r="A11" s="12"/>
      <c r="B11" s="10"/>
    </row>
    <row r="12" ht="19.5" customHeight="1" spans="1:2">
      <c r="A12" s="12"/>
      <c r="B12" s="10"/>
    </row>
    <row r="13" ht="19.5" customHeight="1" spans="1:2">
      <c r="A13" s="12"/>
      <c r="B13" s="10"/>
    </row>
    <row r="14" ht="19.5" customHeight="1" spans="1:2">
      <c r="A14" s="12"/>
      <c r="B14" s="10"/>
    </row>
    <row r="15" ht="19.5" customHeight="1" spans="1:2">
      <c r="A15" s="12"/>
      <c r="B15" s="10"/>
    </row>
    <row r="16" ht="19.5" customHeight="1" spans="1:2">
      <c r="A16" s="12"/>
      <c r="B16" s="10"/>
    </row>
    <row r="17" ht="19.5" customHeight="1" spans="1:2">
      <c r="A17" s="12"/>
      <c r="B17" s="10"/>
    </row>
    <row r="18" ht="19.5" customHeight="1" spans="1:2">
      <c r="A18" s="12"/>
      <c r="B18" s="10"/>
    </row>
    <row r="19" ht="19.5" customHeight="1" spans="1:2">
      <c r="A19" s="12"/>
      <c r="B19" s="10"/>
    </row>
    <row r="20" ht="19.5" customHeight="1" spans="1:2">
      <c r="A20" s="12"/>
      <c r="B20" s="10"/>
    </row>
    <row r="21" ht="19.5" customHeight="1" spans="1:2">
      <c r="A21" s="12"/>
      <c r="B21" s="10"/>
    </row>
    <row r="22" ht="19.5" customHeight="1" spans="1:2">
      <c r="A22" s="12"/>
      <c r="B22" s="10"/>
    </row>
    <row r="23" ht="19.5" customHeight="1" spans="1:2">
      <c r="A23" s="12"/>
      <c r="B23" s="10"/>
    </row>
    <row r="24" ht="19.5" customHeight="1" spans="1:2">
      <c r="A24" s="12"/>
      <c r="B24" s="10"/>
    </row>
    <row r="25" ht="19.5" customHeight="1" spans="1:2">
      <c r="A25" s="12"/>
      <c r="B25" s="10"/>
    </row>
    <row r="26" ht="19.5" customHeight="1" spans="1:2">
      <c r="A26" s="12"/>
      <c r="B26" s="10"/>
    </row>
    <row r="27" ht="19.5" customHeight="1" spans="1:2">
      <c r="A27" s="12"/>
      <c r="B27" s="10"/>
    </row>
    <row r="28" ht="19.5" customHeight="1" spans="1:2">
      <c r="A28" s="12"/>
      <c r="B28" s="10"/>
    </row>
    <row r="29" ht="19.5" customHeight="1" spans="1:2">
      <c r="A29" s="12"/>
      <c r="B29" s="10"/>
    </row>
    <row r="30" ht="19.5" customHeight="1" spans="1:2">
      <c r="A30" s="12"/>
      <c r="B30" s="10"/>
    </row>
    <row r="31" ht="19.5" customHeight="1" spans="1:2">
      <c r="A31" s="12"/>
      <c r="B31" s="10"/>
    </row>
    <row r="32" ht="19.5" customHeight="1" spans="1:2">
      <c r="A32" s="12"/>
      <c r="B32" s="10"/>
    </row>
    <row r="33" s="2" customFormat="1" ht="19.5" customHeight="1" spans="1:2">
      <c r="A33" s="3"/>
      <c r="B33" s="3"/>
    </row>
    <row r="34" s="2" customFormat="1" ht="19.5" customHeight="1" spans="1:2">
      <c r="A34" s="3"/>
      <c r="B34" s="3"/>
    </row>
    <row r="35" s="2" customFormat="1" ht="19.5" customHeight="1" spans="1:2">
      <c r="A35" s="3"/>
      <c r="B35" s="3"/>
    </row>
    <row r="36" s="2" customFormat="1" ht="19.5" customHeight="1" spans="1:2">
      <c r="A36" s="3"/>
      <c r="B36" s="3"/>
    </row>
    <row r="37" s="2" customFormat="1" ht="19.5" customHeight="1" spans="1:2">
      <c r="A37" s="3"/>
      <c r="B37" s="3"/>
    </row>
    <row r="38" s="2" customFormat="1" ht="19.5" customHeight="1" spans="1:2">
      <c r="A38" s="3"/>
      <c r="B38" s="3"/>
    </row>
    <row r="39" s="2" customFormat="1" ht="19.5" customHeight="1" spans="1:2">
      <c r="A39" s="3"/>
      <c r="B39" s="3"/>
    </row>
    <row r="40" s="2" customFormat="1" ht="19.5" customHeight="1" spans="1:2">
      <c r="A40" s="3"/>
      <c r="B40" s="3"/>
    </row>
    <row r="41" s="2" customFormat="1" ht="19.5" customHeight="1" spans="1:2">
      <c r="A41" s="3"/>
      <c r="B41" s="3"/>
    </row>
    <row r="42" s="2" customFormat="1" ht="19.5" customHeight="1" spans="1:2">
      <c r="A42" s="3"/>
      <c r="B42" s="3"/>
    </row>
    <row r="43" s="2" customFormat="1" ht="19.5" customHeight="1" spans="1:2">
      <c r="A43" s="3"/>
      <c r="B43" s="3"/>
    </row>
    <row r="44" s="2" customFormat="1" ht="19.5" customHeight="1" spans="1:2">
      <c r="A44" s="3"/>
      <c r="B44" s="3"/>
    </row>
    <row r="45" s="2" customFormat="1" ht="19.5" customHeight="1" spans="1:2">
      <c r="A45" s="3"/>
      <c r="B45" s="3"/>
    </row>
    <row r="46" s="2" customFormat="1" ht="19.5" customHeight="1" spans="1:2">
      <c r="A46" s="3"/>
      <c r="B46" s="3"/>
    </row>
    <row r="47" s="2" customFormat="1" ht="19.5" customHeight="1" spans="1:2">
      <c r="A47" s="3"/>
      <c r="B47" s="3"/>
    </row>
    <row r="48" s="2" customFormat="1" ht="19.5" customHeight="1" spans="1:2">
      <c r="A48" s="3"/>
      <c r="B48" s="3"/>
    </row>
    <row r="49" s="2" customFormat="1" ht="19.5" customHeight="1" spans="1:2">
      <c r="A49" s="3"/>
      <c r="B49" s="3"/>
    </row>
    <row r="50" s="1" customFormat="1" ht="19.5" customHeight="1" spans="1:2">
      <c r="A50" s="3"/>
      <c r="B50" s="3"/>
    </row>
    <row r="51" s="1" customFormat="1" ht="19.5" customHeight="1" spans="1:2">
      <c r="A51" s="3"/>
      <c r="B51" s="3"/>
    </row>
    <row r="52" s="2" customFormat="1" ht="19.5" customHeight="1" spans="1:2">
      <c r="A52" s="3"/>
      <c r="B52" s="3"/>
    </row>
    <row r="53" s="2" customFormat="1" ht="19.5" customHeight="1" spans="1:2">
      <c r="A53" s="3"/>
      <c r="B53" s="3"/>
    </row>
    <row r="54" s="2" customFormat="1" ht="19.5" customHeight="1" spans="1:2">
      <c r="A54" s="3"/>
      <c r="B54" s="3"/>
    </row>
    <row r="55" s="2" customFormat="1" ht="19.5" customHeight="1" spans="1:2">
      <c r="A55" s="3"/>
      <c r="B55" s="3"/>
    </row>
    <row r="56" s="2" customFormat="1" ht="19.5" customHeight="1" spans="1:2">
      <c r="A56" s="3"/>
      <c r="B56" s="3"/>
    </row>
    <row r="57" s="1" customFormat="1" ht="19.5" customHeight="1" spans="1:2">
      <c r="A57" s="3"/>
      <c r="B57" s="3"/>
    </row>
  </sheetData>
  <mergeCells count="1">
    <mergeCell ref="A2:B2"/>
  </mergeCells>
  <printOptions horizontalCentered="1"/>
  <pageMargins left="0.786805555555556" right="0.786805555555556" top="0.432638888888889" bottom="0.511805555555556" header="0.118055555555556" footer="0.511805555555556"/>
  <pageSetup paperSize="9" scale="85" orientation="portrait"/>
  <headerFooter alignWithMargins="0"/>
</worksheet>
</file>

<file path=docProps/app.xml><?xml version="1.0" encoding="utf-8"?>
<Properties xmlns="http://schemas.openxmlformats.org/officeDocument/2006/extended-properties" xmlns:vt="http://schemas.openxmlformats.org/officeDocument/2006/docPropsVTypes">
  <Company>Company</Company>
  <Application>Microsoft Excel</Application>
  <HeadingPairs>
    <vt:vector size="2" baseType="variant">
      <vt:variant>
        <vt:lpstr>工作表</vt:lpstr>
      </vt:variant>
      <vt:variant>
        <vt:i4>6</vt:i4>
      </vt:variant>
    </vt:vector>
  </HeadingPairs>
  <TitlesOfParts>
    <vt:vector size="6" baseType="lpstr">
      <vt:lpstr>封面</vt:lpstr>
      <vt:lpstr>表一</vt:lpstr>
      <vt:lpstr>表二</vt:lpstr>
      <vt:lpstr>表三</vt:lpstr>
      <vt:lpstr>表四</vt:lpstr>
      <vt:lpstr>表五</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2016-03-13T07:59:00Z</dcterms:created>
  <cp:lastPrinted>2019-02-14T01:52:00Z</cp:lastPrinted>
  <dcterms:modified xsi:type="dcterms:W3CDTF">2022-08-31T00:46:24Z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2052-10.1.0.7520</vt:lpwstr>
  </property>
</Properties>
</file>