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目录" sheetId="1" r:id="rId1"/>
    <sheet name="表1" sheetId="2" r:id="rId2"/>
    <sheet name="表2" sheetId="3" r:id="rId3"/>
    <sheet name="表3" sheetId="4" r:id="rId4"/>
    <sheet name="表4" sheetId="5" r:id="rId5"/>
  </sheets>
  <definedNames>
    <definedName name="_Order1" hidden="1">255</definedName>
    <definedName name="_Order2" hidden="1">255</definedName>
    <definedName name="Database" hidden="1">#REF!</definedName>
    <definedName name="_xlnm._FilterDatabase" localSheetId="4" hidden="1">表4!$A$2:$J$11</definedName>
  </definedNames>
  <calcPr calcId="144525"/>
</workbook>
</file>

<file path=xl/sharedStrings.xml><?xml version="1.0" encoding="utf-8"?>
<sst xmlns="http://schemas.openxmlformats.org/spreadsheetml/2006/main" count="92" uniqueCount="61">
  <si>
    <t>目录</t>
  </si>
  <si>
    <t>表号</t>
  </si>
  <si>
    <t>标题</t>
  </si>
  <si>
    <t>备注</t>
  </si>
  <si>
    <t>表1</t>
  </si>
  <si>
    <t>2021-2022年国有资本经营预算收入表</t>
  </si>
  <si>
    <t>表2</t>
  </si>
  <si>
    <t>2021-2022年国有资本经营预算支出表</t>
  </si>
  <si>
    <t>表3</t>
  </si>
  <si>
    <t>2021-2022年国有资本经营预算收支平衡表</t>
  </si>
  <si>
    <t>表4</t>
  </si>
  <si>
    <t>2022年对乡镇国有资本经营预算转移支付表</t>
  </si>
  <si>
    <t>单位：万元</t>
  </si>
  <si>
    <t>收入项目</t>
  </si>
  <si>
    <t>2021年预算数</t>
  </si>
  <si>
    <t>2021年执行数</t>
  </si>
  <si>
    <t>2022年预算数</t>
  </si>
  <si>
    <t>增幅%</t>
  </si>
  <si>
    <t>国有资本经营收入合计</t>
  </si>
  <si>
    <t>一、国有资本经营收入</t>
  </si>
  <si>
    <t>1.利润收入</t>
  </si>
  <si>
    <t>2.股利、股息收入</t>
  </si>
  <si>
    <t>湖北三鑫金铜公司分红</t>
  </si>
  <si>
    <t>3.产权转让收入</t>
  </si>
  <si>
    <t>4.清算收入</t>
  </si>
  <si>
    <t>5.其他国有资本经营预算收入</t>
  </si>
  <si>
    <t>说明：从2022年起，我市将本级国有资本经营收入纳入国有资本经营预算进行核算。</t>
  </si>
  <si>
    <t>支出项目</t>
  </si>
  <si>
    <t>国有资本经营支出合计</t>
  </si>
  <si>
    <t>一、社会保障和就业支出</t>
  </si>
  <si>
    <t>二、国有基本经营预算支出</t>
  </si>
  <si>
    <t>1.解决历史遗留问题及改革成本</t>
  </si>
  <si>
    <t xml:space="preserve">  （1)国有企业退休人员社会化管理补助支出</t>
  </si>
  <si>
    <t xml:space="preserve">    中央国企退休人员社会化管理补助资金</t>
  </si>
  <si>
    <t xml:space="preserve">    省属国企退休人员社会化管理补助资金</t>
  </si>
  <si>
    <t xml:space="preserve">  （2）国有企业改革成本支出</t>
  </si>
  <si>
    <t>2.国有企业资本金注入</t>
  </si>
  <si>
    <t>3.国有企业政策性补贴</t>
  </si>
  <si>
    <t>4.其他国有资本经营预算支出</t>
  </si>
  <si>
    <t xml:space="preserve">    其他国有资本经营预算支出</t>
  </si>
  <si>
    <t xml:space="preserve">    金湖街办和市黄金公司分成支出</t>
  </si>
  <si>
    <t>收                  入</t>
  </si>
  <si>
    <t>支                  出</t>
  </si>
  <si>
    <t>项目</t>
  </si>
  <si>
    <t>2021年
调整预算数</t>
  </si>
  <si>
    <t>2021年
执行数</t>
  </si>
  <si>
    <t>2022年
预算数</t>
  </si>
  <si>
    <t>二、转移性收入</t>
  </si>
  <si>
    <t>1.国有资本经营预算转移支付收入</t>
  </si>
  <si>
    <t>2.调入资金</t>
  </si>
  <si>
    <t>3.上年结转收入</t>
  </si>
  <si>
    <t>三、转移性支出</t>
  </si>
  <si>
    <t>1.调出资金</t>
  </si>
  <si>
    <t>2.年终结余</t>
  </si>
  <si>
    <t>收入总计</t>
  </si>
  <si>
    <t>支出总计</t>
  </si>
  <si>
    <t>本级人大批复的预算无此项内容</t>
  </si>
  <si>
    <t>项目名称</t>
  </si>
  <si>
    <t>合计</t>
  </si>
  <si>
    <t>XX镇</t>
  </si>
  <si>
    <t>XX乡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</si>
</sst>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* #,##0_ ;_ * \-#,##0_ ;_ * &quot;-&quot;??_ ;_ @_ "/>
    <numFmt numFmtId="178" formatCode="_ * #,##0.0_ ;_ * \-#,##0.0_ ;_ * &quot;-&quot;??_ ;_ @_ "/>
  </numFmts>
  <fonts count="42">
    <font>
      <sz val="11"/>
      <color theme="1"/>
      <name val="等线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等线"/>
      <charset val="134"/>
      <scheme val="minor"/>
    </font>
    <font>
      <sz val="11"/>
      <color theme="1"/>
      <name val="Arial Narrow"/>
      <charset val="134"/>
    </font>
    <font>
      <b/>
      <sz val="11"/>
      <name val="宋体"/>
      <charset val="134"/>
    </font>
    <font>
      <sz val="11"/>
      <name val="等线"/>
      <charset val="134"/>
      <scheme val="minor"/>
    </font>
    <font>
      <sz val="14"/>
      <color theme="1"/>
      <name val="黑体"/>
      <charset val="134"/>
    </font>
    <font>
      <sz val="20"/>
      <color theme="1"/>
      <name val="等线"/>
      <charset val="134"/>
      <scheme val="minor"/>
    </font>
    <font>
      <sz val="13"/>
      <color theme="1"/>
      <name val="楷体_GB2312"/>
      <charset val="134"/>
    </font>
    <font>
      <sz val="11"/>
      <color theme="1"/>
      <name val="黑体"/>
      <charset val="134"/>
    </font>
    <font>
      <b/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Arial Narrow"/>
      <charset val="134"/>
    </font>
    <font>
      <b/>
      <sz val="11"/>
      <color theme="1"/>
      <name val="黑体"/>
      <charset val="134"/>
    </font>
    <font>
      <sz val="10"/>
      <color theme="1"/>
      <name val="宋体"/>
      <charset val="134"/>
    </font>
    <font>
      <sz val="11"/>
      <color theme="1"/>
      <name val="楷体_GB2312"/>
      <charset val="134"/>
    </font>
    <font>
      <sz val="12.5"/>
      <color theme="1"/>
      <name val="宋体"/>
      <charset val="134"/>
    </font>
    <font>
      <b/>
      <sz val="12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9" applyNumberFormat="0" applyAlignment="0" applyProtection="0">
      <alignment vertical="center"/>
    </xf>
    <xf numFmtId="0" fontId="36" fillId="11" borderId="5" applyNumberFormat="0" applyAlignment="0" applyProtection="0">
      <alignment vertical="center"/>
    </xf>
    <xf numFmtId="0" fontId="37" fillId="12" borderId="10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" fillId="0" borderId="0"/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0" fontId="1" fillId="0" borderId="0" xfId="51" applyAlignment="1">
      <alignment vertical="center"/>
    </xf>
    <xf numFmtId="0" fontId="1" fillId="0" borderId="0" xfId="51"/>
    <xf numFmtId="176" fontId="1" fillId="0" borderId="0" xfId="51" applyNumberFormat="1" applyAlignment="1">
      <alignment horizontal="center"/>
    </xf>
    <xf numFmtId="0" fontId="2" fillId="0" borderId="0" xfId="51" applyFont="1" applyAlignment="1">
      <alignment horizontal="center" vertical="center"/>
    </xf>
    <xf numFmtId="176" fontId="2" fillId="0" borderId="0" xfId="51" applyNumberFormat="1" applyFont="1" applyAlignment="1">
      <alignment horizontal="center" vertical="center"/>
    </xf>
    <xf numFmtId="0" fontId="3" fillId="0" borderId="0" xfId="51" applyFont="1" applyAlignment="1">
      <alignment vertical="center"/>
    </xf>
    <xf numFmtId="176" fontId="4" fillId="0" borderId="0" xfId="51" applyNumberFormat="1" applyFont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176" fontId="4" fillId="0" borderId="1" xfId="51" applyNumberFormat="1" applyFont="1" applyBorder="1" applyAlignment="1">
      <alignment horizontal="center" vertical="center"/>
    </xf>
    <xf numFmtId="0" fontId="5" fillId="0" borderId="1" xfId="51" applyFont="1" applyBorder="1" applyAlignment="1">
      <alignment horizontal="left" vertical="center"/>
    </xf>
    <xf numFmtId="177" fontId="6" fillId="0" borderId="1" xfId="8" applyNumberFormat="1" applyFont="1" applyBorder="1">
      <alignment vertical="center"/>
    </xf>
    <xf numFmtId="0" fontId="7" fillId="0" borderId="1" xfId="51" applyFont="1" applyBorder="1" applyAlignment="1">
      <alignment horizontal="center" vertical="center"/>
    </xf>
    <xf numFmtId="176" fontId="8" fillId="0" borderId="0" xfId="51" applyNumberFormat="1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inden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177" fontId="6" fillId="0" borderId="2" xfId="8" applyNumberFormat="1" applyFont="1" applyBorder="1">
      <alignment vertical="center"/>
    </xf>
    <xf numFmtId="0" fontId="15" fillId="0" borderId="3" xfId="0" applyFont="1" applyBorder="1">
      <alignment vertical="center"/>
    </xf>
    <xf numFmtId="0" fontId="15" fillId="0" borderId="1" xfId="0" applyFont="1" applyBorder="1" applyAlignment="1">
      <alignment horizontal="left" vertical="center" indent="1"/>
    </xf>
    <xf numFmtId="0" fontId="15" fillId="0" borderId="3" xfId="0" applyFont="1" applyBorder="1" applyAlignment="1">
      <alignment horizontal="left" vertical="center" indent="1"/>
    </xf>
    <xf numFmtId="0" fontId="16" fillId="0" borderId="1" xfId="0" applyFont="1" applyBorder="1" applyAlignment="1">
      <alignment horizontal="center" vertical="center"/>
    </xf>
    <xf numFmtId="177" fontId="17" fillId="0" borderId="1" xfId="8" applyNumberFormat="1" applyFont="1" applyBorder="1">
      <alignment vertical="center"/>
    </xf>
    <xf numFmtId="177" fontId="17" fillId="0" borderId="2" xfId="8" applyNumberFormat="1" applyFont="1" applyBorder="1">
      <alignment vertical="center"/>
    </xf>
    <xf numFmtId="0" fontId="16" fillId="0" borderId="3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8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178" fontId="6" fillId="0" borderId="1" xfId="8" applyNumberFormat="1" applyFont="1" applyBorder="1">
      <alignment vertical="center"/>
    </xf>
    <xf numFmtId="0" fontId="19" fillId="0" borderId="1" xfId="0" applyFont="1" applyBorder="1" applyAlignment="1">
      <alignment horizontal="left" vertical="center" indent="2" shrinkToFit="1"/>
    </xf>
    <xf numFmtId="0" fontId="15" fillId="0" borderId="0" xfId="0" applyFont="1">
      <alignment vertical="center"/>
    </xf>
    <xf numFmtId="0" fontId="20" fillId="0" borderId="0" xfId="0" applyFont="1">
      <alignment vertical="center"/>
    </xf>
    <xf numFmtId="0" fontId="15" fillId="0" borderId="1" xfId="0" applyFont="1" applyBorder="1" applyAlignment="1">
      <alignment horizontal="left" vertical="center" indent="2"/>
    </xf>
    <xf numFmtId="0" fontId="20" fillId="0" borderId="4" xfId="0" applyFont="1" applyBorder="1" applyAlignment="1">
      <alignment horizontal="left" vertical="center"/>
    </xf>
    <xf numFmtId="0" fontId="2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0" fillId="0" borderId="1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2" xfId="50"/>
    <cellStyle name="常规 4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A2" sqref="$A2:$XFD6"/>
    </sheetView>
  </sheetViews>
  <sheetFormatPr defaultColWidth="9" defaultRowHeight="14.25" outlineLevelRow="5" outlineLevelCol="2"/>
  <cols>
    <col min="1" max="1" width="6.25" style="45" customWidth="1"/>
    <col min="2" max="2" width="45" customWidth="1"/>
  </cols>
  <sheetData>
    <row r="1" ht="40" customHeight="1" spans="1:3">
      <c r="A1" s="19" t="s">
        <v>0</v>
      </c>
      <c r="B1" s="19"/>
      <c r="C1" s="19"/>
    </row>
    <row r="2" ht="30" customHeight="1" spans="1:3">
      <c r="A2" s="46" t="s">
        <v>1</v>
      </c>
      <c r="B2" s="46" t="s">
        <v>2</v>
      </c>
      <c r="C2" s="46" t="s">
        <v>3</v>
      </c>
    </row>
    <row r="3" s="44" customFormat="1" ht="30" customHeight="1" spans="1:3">
      <c r="A3" s="47" t="s">
        <v>4</v>
      </c>
      <c r="B3" s="48" t="s">
        <v>5</v>
      </c>
      <c r="C3" s="48"/>
    </row>
    <row r="4" s="44" customFormat="1" ht="30" customHeight="1" spans="1:3">
      <c r="A4" s="47" t="s">
        <v>6</v>
      </c>
      <c r="B4" s="48" t="s">
        <v>7</v>
      </c>
      <c r="C4" s="48"/>
    </row>
    <row r="5" s="44" customFormat="1" ht="30" customHeight="1" spans="1:3">
      <c r="A5" s="47" t="s">
        <v>8</v>
      </c>
      <c r="B5" s="48" t="s">
        <v>9</v>
      </c>
      <c r="C5" s="48"/>
    </row>
    <row r="6" ht="30" customHeight="1" spans="1:3">
      <c r="A6" s="47" t="s">
        <v>10</v>
      </c>
      <c r="B6" s="48" t="s">
        <v>11</v>
      </c>
      <c r="C6" s="49"/>
    </row>
  </sheetData>
  <sheetProtection password="C70D" sheet="1" objects="1"/>
  <mergeCells count="1">
    <mergeCell ref="A1:C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E19" sqref="E19"/>
    </sheetView>
  </sheetViews>
  <sheetFormatPr defaultColWidth="9" defaultRowHeight="14.25" outlineLevelCol="4"/>
  <cols>
    <col min="1" max="1" width="27" customWidth="1"/>
    <col min="2" max="5" width="13.625" customWidth="1"/>
  </cols>
  <sheetData>
    <row r="1" s="14" customFormat="1" ht="20.1" customHeight="1" spans="1:1">
      <c r="A1" s="14" t="s">
        <v>4</v>
      </c>
    </row>
    <row r="2" s="35" customFormat="1" ht="45" customHeight="1" spans="1:5">
      <c r="A2" s="19" t="s">
        <v>5</v>
      </c>
      <c r="B2" s="19"/>
      <c r="C2" s="19"/>
      <c r="D2" s="19"/>
      <c r="E2" s="19"/>
    </row>
    <row r="3" s="41" customFormat="1" ht="20.1" customHeight="1" spans="5:5">
      <c r="E3" s="37" t="s">
        <v>12</v>
      </c>
    </row>
    <row r="4" s="17" customFormat="1" ht="30" customHeight="1" spans="1:5">
      <c r="A4" s="21" t="s">
        <v>13</v>
      </c>
      <c r="B4" s="21" t="s">
        <v>14</v>
      </c>
      <c r="C4" s="21" t="s">
        <v>15</v>
      </c>
      <c r="D4" s="21" t="s">
        <v>16</v>
      </c>
      <c r="E4" s="21" t="s">
        <v>17</v>
      </c>
    </row>
    <row r="5" s="36" customFormat="1" ht="20.1" customHeight="1" spans="1:5">
      <c r="A5" s="31" t="s">
        <v>18</v>
      </c>
      <c r="B5" s="32">
        <f>B6</f>
        <v>0</v>
      </c>
      <c r="C5" s="32">
        <f t="shared" ref="C5:D5" si="0">C6</f>
        <v>0</v>
      </c>
      <c r="D5" s="32">
        <f t="shared" si="0"/>
        <v>3000</v>
      </c>
      <c r="E5" s="32"/>
    </row>
    <row r="6" ht="20.1" customHeight="1" spans="1:5">
      <c r="A6" s="26" t="s">
        <v>19</v>
      </c>
      <c r="B6" s="11">
        <f t="shared" ref="B6:D6" si="1">SUM(B7:B8,B11:B12)</f>
        <v>0</v>
      </c>
      <c r="C6" s="11">
        <f t="shared" si="1"/>
        <v>0</v>
      </c>
      <c r="D6" s="11">
        <f t="shared" si="1"/>
        <v>3000</v>
      </c>
      <c r="E6" s="11"/>
    </row>
    <row r="7" ht="20.1" customHeight="1" spans="1:5">
      <c r="A7" s="29" t="s">
        <v>20</v>
      </c>
      <c r="B7" s="11"/>
      <c r="C7" s="11"/>
      <c r="D7" s="11"/>
      <c r="E7" s="11"/>
    </row>
    <row r="8" ht="20.1" customHeight="1" spans="1:5">
      <c r="A8" s="29" t="s">
        <v>21</v>
      </c>
      <c r="B8" s="11"/>
      <c r="C8" s="11"/>
      <c r="D8" s="11">
        <v>3000</v>
      </c>
      <c r="E8" s="11"/>
    </row>
    <row r="9" ht="20.1" customHeight="1" spans="1:5">
      <c r="A9" s="42" t="s">
        <v>22</v>
      </c>
      <c r="B9" s="11"/>
      <c r="C9" s="11"/>
      <c r="D9" s="11">
        <v>3000</v>
      </c>
      <c r="E9" s="11"/>
    </row>
    <row r="10" ht="20.1" customHeight="1" spans="1:5">
      <c r="A10" s="29" t="s">
        <v>23</v>
      </c>
      <c r="B10" s="11"/>
      <c r="C10" s="11"/>
      <c r="D10" s="11"/>
      <c r="E10" s="11"/>
    </row>
    <row r="11" ht="20.1" customHeight="1" spans="1:5">
      <c r="A11" s="29" t="s">
        <v>24</v>
      </c>
      <c r="B11" s="11"/>
      <c r="C11" s="11"/>
      <c r="D11" s="11"/>
      <c r="E11" s="11"/>
    </row>
    <row r="12" ht="20.1" customHeight="1" spans="1:5">
      <c r="A12" s="29" t="s">
        <v>25</v>
      </c>
      <c r="B12" s="11"/>
      <c r="C12" s="11"/>
      <c r="D12" s="11"/>
      <c r="E12" s="11"/>
    </row>
    <row r="13" ht="20.1" customHeight="1" spans="1:5">
      <c r="A13" s="26"/>
      <c r="B13" s="11"/>
      <c r="C13" s="11"/>
      <c r="D13" s="11"/>
      <c r="E13" s="11"/>
    </row>
    <row r="14" s="41" customFormat="1" ht="20.1" customHeight="1" spans="1:5">
      <c r="A14" s="43" t="s">
        <v>26</v>
      </c>
      <c r="B14" s="43"/>
      <c r="C14" s="43"/>
      <c r="D14" s="43"/>
      <c r="E14" s="43"/>
    </row>
    <row r="15" ht="20.1" customHeight="1" spans="1:1">
      <c r="A15" s="40"/>
    </row>
    <row r="16" ht="20.1" customHeight="1"/>
  </sheetData>
  <sheetProtection password="C70D" sheet="1" objects="1"/>
  <mergeCells count="2">
    <mergeCell ref="A2:E2"/>
    <mergeCell ref="A14:E14"/>
  </mergeCells>
  <printOptions horizontalCentered="1"/>
  <pageMargins left="0.78740157480315" right="0.590551181102362" top="0.984251968503937" bottom="0.78740157480315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A18" sqref="$A18:$XFD18"/>
    </sheetView>
  </sheetViews>
  <sheetFormatPr defaultColWidth="9" defaultRowHeight="14.25" outlineLevelCol="4"/>
  <cols>
    <col min="1" max="1" width="43.625" customWidth="1"/>
    <col min="2" max="5" width="13.625" customWidth="1"/>
  </cols>
  <sheetData>
    <row r="1" s="14" customFormat="1" ht="20.1" customHeight="1" spans="1:1">
      <c r="A1" s="14" t="s">
        <v>6</v>
      </c>
    </row>
    <row r="2" s="35" customFormat="1" ht="45" customHeight="1" spans="1:5">
      <c r="A2" s="19" t="s">
        <v>7</v>
      </c>
      <c r="B2" s="19"/>
      <c r="C2" s="19"/>
      <c r="D2" s="19"/>
      <c r="E2" s="19"/>
    </row>
    <row r="3" ht="20.1" customHeight="1" spans="5:5">
      <c r="E3" s="37" t="s">
        <v>12</v>
      </c>
    </row>
    <row r="4" s="17" customFormat="1" ht="30" customHeight="1" spans="1:5">
      <c r="A4" s="21" t="s">
        <v>27</v>
      </c>
      <c r="B4" s="21" t="s">
        <v>14</v>
      </c>
      <c r="C4" s="21" t="s">
        <v>15</v>
      </c>
      <c r="D4" s="21" t="s">
        <v>16</v>
      </c>
      <c r="E4" s="21" t="s">
        <v>17</v>
      </c>
    </row>
    <row r="5" s="36" customFormat="1" ht="20.1" customHeight="1" spans="1:5">
      <c r="A5" s="31" t="s">
        <v>28</v>
      </c>
      <c r="B5" s="32">
        <f>B6+B7</f>
        <v>149</v>
      </c>
      <c r="C5" s="32">
        <f t="shared" ref="C5:D5" si="0">C6+C7</f>
        <v>116</v>
      </c>
      <c r="D5" s="32">
        <f t="shared" si="0"/>
        <v>1458</v>
      </c>
      <c r="E5" s="32"/>
    </row>
    <row r="6" ht="20.1" customHeight="1" spans="1:5">
      <c r="A6" s="26" t="s">
        <v>29</v>
      </c>
      <c r="B6" s="11"/>
      <c r="C6" s="11"/>
      <c r="D6" s="11"/>
      <c r="E6" s="11"/>
    </row>
    <row r="7" ht="20.1" customHeight="1" spans="1:5">
      <c r="A7" s="26" t="s">
        <v>30</v>
      </c>
      <c r="B7" s="11">
        <f>SUM(B8,B13:B15)</f>
        <v>149</v>
      </c>
      <c r="C7" s="11">
        <f t="shared" ref="C7:D7" si="1">SUM(C8,C13:C15)</f>
        <v>116</v>
      </c>
      <c r="D7" s="11">
        <f t="shared" si="1"/>
        <v>1458</v>
      </c>
      <c r="E7" s="11"/>
    </row>
    <row r="8" ht="20.1" customHeight="1" spans="1:5">
      <c r="A8" s="29" t="s">
        <v>31</v>
      </c>
      <c r="B8" s="11">
        <f>B10+B11</f>
        <v>149</v>
      </c>
      <c r="C8" s="11">
        <f t="shared" ref="C8:D8" si="2">C10+C11</f>
        <v>116</v>
      </c>
      <c r="D8" s="11">
        <f t="shared" si="2"/>
        <v>704</v>
      </c>
      <c r="E8" s="38">
        <f>ROUND((D8/C8-1)*100,1)</f>
        <v>506.9</v>
      </c>
    </row>
    <row r="9" ht="20.1" customHeight="1" spans="1:5">
      <c r="A9" s="29" t="s">
        <v>32</v>
      </c>
      <c r="B9" s="11"/>
      <c r="C9" s="11"/>
      <c r="D9" s="11"/>
      <c r="E9" s="38"/>
    </row>
    <row r="10" ht="20.1" customHeight="1" spans="1:5">
      <c r="A10" s="39" t="s">
        <v>33</v>
      </c>
      <c r="B10" s="11">
        <v>136</v>
      </c>
      <c r="C10" s="11">
        <f>68+35</f>
        <v>103</v>
      </c>
      <c r="D10" s="11">
        <f>261+33+385</f>
        <v>679</v>
      </c>
      <c r="E10" s="38">
        <f t="shared" ref="E10:E11" si="3">ROUND((D10/C10-1)*100,1)</f>
        <v>559.2</v>
      </c>
    </row>
    <row r="11" ht="20.1" customHeight="1" spans="1:5">
      <c r="A11" s="39" t="s">
        <v>34</v>
      </c>
      <c r="B11" s="11">
        <v>13</v>
      </c>
      <c r="C11" s="11">
        <v>13</v>
      </c>
      <c r="D11" s="11">
        <v>25</v>
      </c>
      <c r="E11" s="38">
        <f t="shared" si="3"/>
        <v>92.3</v>
      </c>
    </row>
    <row r="12" ht="20.1" customHeight="1" spans="1:5">
      <c r="A12" s="29" t="s">
        <v>35</v>
      </c>
      <c r="B12" s="11"/>
      <c r="C12" s="11"/>
      <c r="D12" s="11">
        <v>650</v>
      </c>
      <c r="E12" s="38"/>
    </row>
    <row r="13" ht="20.1" customHeight="1" spans="1:5">
      <c r="A13" s="29" t="s">
        <v>36</v>
      </c>
      <c r="B13" s="11"/>
      <c r="C13" s="11"/>
      <c r="D13" s="11"/>
      <c r="E13" s="11"/>
    </row>
    <row r="14" ht="20.1" customHeight="1" spans="1:5">
      <c r="A14" s="29" t="s">
        <v>37</v>
      </c>
      <c r="B14" s="11"/>
      <c r="C14" s="11"/>
      <c r="D14" s="11"/>
      <c r="E14" s="11"/>
    </row>
    <row r="15" ht="20.1" customHeight="1" spans="1:5">
      <c r="A15" s="29" t="s">
        <v>38</v>
      </c>
      <c r="B15" s="11">
        <f>SUM(B17:B17)</f>
        <v>0</v>
      </c>
      <c r="C15" s="11">
        <f>SUM(C17:C17)</f>
        <v>0</v>
      </c>
      <c r="D15" s="11">
        <f>SUM(D17:D17)</f>
        <v>754</v>
      </c>
      <c r="E15" s="11"/>
    </row>
    <row r="16" ht="20.1" customHeight="1" spans="1:5">
      <c r="A16" s="29" t="s">
        <v>39</v>
      </c>
      <c r="B16" s="11"/>
      <c r="C16" s="11"/>
      <c r="D16" s="11"/>
      <c r="E16" s="11"/>
    </row>
    <row r="17" ht="20.1" customHeight="1" spans="1:5">
      <c r="A17" s="39" t="s">
        <v>40</v>
      </c>
      <c r="B17" s="11"/>
      <c r="C17" s="11"/>
      <c r="D17" s="11">
        <v>754</v>
      </c>
      <c r="E17" s="11"/>
    </row>
    <row r="18" ht="20.1" customHeight="1" spans="1:1">
      <c r="A18" s="40"/>
    </row>
    <row r="19" ht="20.1" customHeight="1" spans="1:1">
      <c r="A19" s="40"/>
    </row>
    <row r="20" spans="1:1">
      <c r="A20" s="40"/>
    </row>
    <row r="21" spans="1:1">
      <c r="A21" s="40"/>
    </row>
  </sheetData>
  <sheetProtection password="C70D" sheet="1" objects="1"/>
  <mergeCells count="1">
    <mergeCell ref="A2:E2"/>
  </mergeCells>
  <printOptions horizontalCentered="1"/>
  <pageMargins left="0.78740157480315" right="0.590551181102362" top="0.984251968503937" bottom="0.78740157480315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E19" sqref="E19"/>
    </sheetView>
  </sheetViews>
  <sheetFormatPr defaultColWidth="9" defaultRowHeight="14.25" outlineLevelCol="7"/>
  <cols>
    <col min="1" max="1" width="31.625" customWidth="1"/>
    <col min="2" max="2" width="11.625" customWidth="1"/>
    <col min="3" max="4" width="9.625" customWidth="1"/>
    <col min="5" max="5" width="31.625" customWidth="1"/>
    <col min="6" max="6" width="11.625" customWidth="1"/>
    <col min="7" max="8" width="9.625" customWidth="1"/>
  </cols>
  <sheetData>
    <row r="1" s="14" customFormat="1" ht="20.1" customHeight="1" spans="1:1">
      <c r="A1" s="14" t="s">
        <v>8</v>
      </c>
    </row>
    <row r="2" s="15" customFormat="1" ht="45" customHeight="1" spans="1:8">
      <c r="A2" s="19" t="s">
        <v>9</v>
      </c>
      <c r="B2" s="19"/>
      <c r="C2" s="19"/>
      <c r="D2" s="19"/>
      <c r="E2" s="19"/>
      <c r="F2" s="19"/>
      <c r="G2" s="19"/>
      <c r="H2" s="19"/>
    </row>
    <row r="3" s="16" customFormat="1" ht="20.1" customHeight="1" spans="8:8">
      <c r="H3" s="20" t="s">
        <v>12</v>
      </c>
    </row>
    <row r="4" ht="20.1" customHeight="1" spans="1:8">
      <c r="A4" s="21" t="s">
        <v>41</v>
      </c>
      <c r="B4" s="21"/>
      <c r="C4" s="21"/>
      <c r="D4" s="22"/>
      <c r="E4" s="23" t="s">
        <v>42</v>
      </c>
      <c r="F4" s="21"/>
      <c r="G4" s="21"/>
      <c r="H4" s="21"/>
    </row>
    <row r="5" s="17" customFormat="1" ht="39.95" customHeight="1" spans="1:8">
      <c r="A5" s="21" t="s">
        <v>43</v>
      </c>
      <c r="B5" s="24" t="s">
        <v>44</v>
      </c>
      <c r="C5" s="24" t="s">
        <v>45</v>
      </c>
      <c r="D5" s="25" t="s">
        <v>46</v>
      </c>
      <c r="E5" s="23" t="s">
        <v>43</v>
      </c>
      <c r="F5" s="24" t="s">
        <v>44</v>
      </c>
      <c r="G5" s="24" t="s">
        <v>45</v>
      </c>
      <c r="H5" s="24" t="s">
        <v>46</v>
      </c>
    </row>
    <row r="6" ht="20.1" customHeight="1" spans="1:8">
      <c r="A6" s="26" t="s">
        <v>19</v>
      </c>
      <c r="B6" s="11"/>
      <c r="C6" s="11"/>
      <c r="D6" s="27">
        <v>3000</v>
      </c>
      <c r="E6" s="28" t="s">
        <v>29</v>
      </c>
      <c r="F6" s="11"/>
      <c r="G6" s="11"/>
      <c r="H6" s="11"/>
    </row>
    <row r="7" ht="20.1" customHeight="1" spans="1:8">
      <c r="A7" s="26" t="s">
        <v>47</v>
      </c>
      <c r="B7" s="11">
        <f>SUM(B8:B10)</f>
        <v>149</v>
      </c>
      <c r="C7" s="11">
        <f t="shared" ref="C7:D7" si="0">SUM(C8:C10)</f>
        <v>559</v>
      </c>
      <c r="D7" s="27">
        <f t="shared" si="0"/>
        <v>704</v>
      </c>
      <c r="E7" s="28" t="s">
        <v>30</v>
      </c>
      <c r="F7" s="11">
        <f>SUM(F8:F11)</f>
        <v>149</v>
      </c>
      <c r="G7" s="11">
        <f t="shared" ref="G7:H7" si="1">SUM(G8:G11)</f>
        <v>116</v>
      </c>
      <c r="H7" s="11">
        <f t="shared" si="1"/>
        <v>2108</v>
      </c>
    </row>
    <row r="8" ht="20.1" customHeight="1" spans="1:8">
      <c r="A8" s="29" t="s">
        <v>48</v>
      </c>
      <c r="B8" s="11">
        <v>68</v>
      </c>
      <c r="C8" s="11">
        <v>478</v>
      </c>
      <c r="D8" s="27">
        <v>261</v>
      </c>
      <c r="E8" s="30" t="s">
        <v>31</v>
      </c>
      <c r="F8" s="11">
        <v>149</v>
      </c>
      <c r="G8" s="11">
        <v>116</v>
      </c>
      <c r="H8" s="11">
        <v>704</v>
      </c>
    </row>
    <row r="9" ht="20.1" customHeight="1" spans="1:8">
      <c r="A9" s="29" t="s">
        <v>49</v>
      </c>
      <c r="B9" s="11"/>
      <c r="C9" s="11"/>
      <c r="D9" s="27"/>
      <c r="E9" s="30" t="s">
        <v>36</v>
      </c>
      <c r="F9" s="11"/>
      <c r="G9" s="11"/>
      <c r="H9" s="11"/>
    </row>
    <row r="10" ht="20.1" customHeight="1" spans="1:8">
      <c r="A10" s="29" t="s">
        <v>50</v>
      </c>
      <c r="B10" s="11">
        <v>81</v>
      </c>
      <c r="C10" s="11">
        <v>81</v>
      </c>
      <c r="D10" s="27">
        <v>443</v>
      </c>
      <c r="E10" s="30" t="s">
        <v>37</v>
      </c>
      <c r="F10" s="11"/>
      <c r="G10" s="11"/>
      <c r="H10" s="11"/>
    </row>
    <row r="11" ht="20.1" customHeight="1" spans="1:8">
      <c r="A11" s="26"/>
      <c r="B11" s="11"/>
      <c r="C11" s="11"/>
      <c r="D11" s="27"/>
      <c r="E11" s="30" t="s">
        <v>38</v>
      </c>
      <c r="F11" s="11"/>
      <c r="G11" s="11"/>
      <c r="H11" s="11">
        <f>3000-1596</f>
        <v>1404</v>
      </c>
    </row>
    <row r="12" ht="20.1" customHeight="1" spans="1:8">
      <c r="A12" s="26"/>
      <c r="B12" s="11"/>
      <c r="C12" s="11"/>
      <c r="D12" s="27"/>
      <c r="E12" s="28" t="s">
        <v>51</v>
      </c>
      <c r="F12" s="11">
        <f>SUM(F13:F14)</f>
        <v>0</v>
      </c>
      <c r="G12" s="11">
        <f t="shared" ref="G12:H12" si="2">SUM(G13:G14)</f>
        <v>443</v>
      </c>
      <c r="H12" s="11">
        <f t="shared" si="2"/>
        <v>1596</v>
      </c>
    </row>
    <row r="13" ht="20.1" customHeight="1" spans="1:8">
      <c r="A13" s="26"/>
      <c r="B13" s="11"/>
      <c r="C13" s="11"/>
      <c r="D13" s="27"/>
      <c r="E13" s="30" t="s">
        <v>52</v>
      </c>
      <c r="F13" s="11"/>
      <c r="G13" s="11"/>
      <c r="H13" s="11"/>
    </row>
    <row r="14" ht="20.1" customHeight="1" spans="1:8">
      <c r="A14" s="26"/>
      <c r="B14" s="11"/>
      <c r="C14" s="11"/>
      <c r="D14" s="27"/>
      <c r="E14" s="30" t="s">
        <v>53</v>
      </c>
      <c r="F14" s="11"/>
      <c r="G14" s="11">
        <v>443</v>
      </c>
      <c r="H14" s="11">
        <v>1596</v>
      </c>
    </row>
    <row r="15" ht="20.1" customHeight="1" spans="1:8">
      <c r="A15" s="26"/>
      <c r="B15" s="11"/>
      <c r="C15" s="11"/>
      <c r="D15" s="27"/>
      <c r="E15" s="28"/>
      <c r="F15" s="11"/>
      <c r="G15" s="11"/>
      <c r="H15" s="11"/>
    </row>
    <row r="16" ht="20.1" customHeight="1" spans="1:8">
      <c r="A16" s="26"/>
      <c r="B16" s="11"/>
      <c r="C16" s="11"/>
      <c r="D16" s="27"/>
      <c r="E16" s="28"/>
      <c r="F16" s="11"/>
      <c r="G16" s="11"/>
      <c r="H16" s="11"/>
    </row>
    <row r="17" ht="20.1" customHeight="1" spans="1:8">
      <c r="A17" s="26"/>
      <c r="B17" s="11"/>
      <c r="C17" s="11"/>
      <c r="D17" s="27"/>
      <c r="E17" s="28"/>
      <c r="F17" s="11"/>
      <c r="G17" s="11"/>
      <c r="H17" s="11"/>
    </row>
    <row r="18" ht="20.1" customHeight="1" spans="1:8">
      <c r="A18" s="26"/>
      <c r="B18" s="11"/>
      <c r="C18" s="11"/>
      <c r="D18" s="27"/>
      <c r="E18" s="28"/>
      <c r="F18" s="11"/>
      <c r="G18" s="11"/>
      <c r="H18" s="11"/>
    </row>
    <row r="19" s="18" customFormat="1" ht="20.1" customHeight="1" spans="1:8">
      <c r="A19" s="31" t="s">
        <v>54</v>
      </c>
      <c r="B19" s="32">
        <f>B6+B7</f>
        <v>149</v>
      </c>
      <c r="C19" s="32">
        <f t="shared" ref="C19:D19" si="3">C6+C7</f>
        <v>559</v>
      </c>
      <c r="D19" s="33">
        <f t="shared" si="3"/>
        <v>3704</v>
      </c>
      <c r="E19" s="34" t="s">
        <v>55</v>
      </c>
      <c r="F19" s="32">
        <f>F6+F7+F12</f>
        <v>149</v>
      </c>
      <c r="G19" s="32">
        <f t="shared" ref="G19:H19" si="4">G6+G7+G12</f>
        <v>559</v>
      </c>
      <c r="H19" s="32">
        <f t="shared" si="4"/>
        <v>3704</v>
      </c>
    </row>
  </sheetData>
  <sheetProtection password="C70D" sheet="1" objects="1"/>
  <mergeCells count="3">
    <mergeCell ref="A2:H2"/>
    <mergeCell ref="A4:D4"/>
    <mergeCell ref="E4:H4"/>
  </mergeCells>
  <printOptions horizontalCentered="1"/>
  <pageMargins left="0.78740157480315" right="0.78740157480315" top="0.984251968503937" bottom="0.78740157480315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zoomScaleSheetLayoutView="85" workbookViewId="0">
      <selection activeCell="A2" sqref="A2:J2"/>
    </sheetView>
  </sheetViews>
  <sheetFormatPr defaultColWidth="9" defaultRowHeight="14.25"/>
  <cols>
    <col min="1" max="1" width="22.2666666666667" style="2" customWidth="1"/>
    <col min="2" max="9" width="7.26666666666667" style="3" customWidth="1"/>
    <col min="10" max="10" width="18" style="3" customWidth="1"/>
    <col min="11" max="16384" width="9" style="2"/>
  </cols>
  <sheetData>
    <row r="1" ht="17.25" customHeight="1"/>
    <row r="2" s="1" customFormat="1" ht="30.75" customHeight="1" spans="1:10">
      <c r="A2" s="4" t="s">
        <v>11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4" customHeight="1" spans="1:10">
      <c r="A3" s="6" t="s">
        <v>56</v>
      </c>
      <c r="B3" s="7"/>
      <c r="C3" s="7"/>
      <c r="D3" s="7"/>
      <c r="E3" s="7"/>
      <c r="F3" s="7"/>
      <c r="G3" s="7"/>
      <c r="H3" s="7"/>
      <c r="I3" s="7"/>
      <c r="J3" s="13" t="s">
        <v>12</v>
      </c>
    </row>
    <row r="4" ht="27" customHeight="1" spans="1:10">
      <c r="A4" s="8" t="s">
        <v>57</v>
      </c>
      <c r="B4" s="9" t="s">
        <v>58</v>
      </c>
      <c r="C4" s="9" t="s">
        <v>59</v>
      </c>
      <c r="D4" s="9" t="s">
        <v>60</v>
      </c>
      <c r="E4" s="9" t="s">
        <v>60</v>
      </c>
      <c r="F4" s="9" t="s">
        <v>60</v>
      </c>
      <c r="G4" s="9" t="s">
        <v>60</v>
      </c>
      <c r="H4" s="9" t="s">
        <v>60</v>
      </c>
      <c r="I4" s="9" t="s">
        <v>60</v>
      </c>
      <c r="J4" s="9" t="s">
        <v>3</v>
      </c>
    </row>
    <row r="5" ht="27" customHeight="1" spans="1:10">
      <c r="A5" s="10"/>
      <c r="B5" s="9"/>
      <c r="C5" s="9"/>
      <c r="D5" s="9"/>
      <c r="E5" s="9"/>
      <c r="F5" s="9"/>
      <c r="G5" s="9"/>
      <c r="H5" s="9"/>
      <c r="I5" s="9"/>
      <c r="J5" s="9"/>
    </row>
    <row r="6" ht="27" customHeight="1" spans="1:10">
      <c r="A6" s="10"/>
      <c r="B6" s="9"/>
      <c r="C6" s="9"/>
      <c r="D6" s="9"/>
      <c r="E6" s="9"/>
      <c r="F6" s="9"/>
      <c r="G6" s="9"/>
      <c r="H6" s="9"/>
      <c r="I6" s="9"/>
      <c r="J6" s="9"/>
    </row>
    <row r="7" ht="27" customHeight="1" spans="1:10">
      <c r="A7" s="10"/>
      <c r="B7" s="11">
        <f>B8+B9</f>
        <v>0</v>
      </c>
      <c r="C7" s="9"/>
      <c r="D7" s="9"/>
      <c r="E7" s="9"/>
      <c r="F7" s="9"/>
      <c r="G7" s="9"/>
      <c r="H7" s="9"/>
      <c r="I7" s="9"/>
      <c r="J7" s="9"/>
    </row>
    <row r="8" ht="27" customHeight="1" spans="1:10">
      <c r="A8" s="10"/>
      <c r="B8" s="11">
        <f>B9+B10</f>
        <v>0</v>
      </c>
      <c r="C8" s="9"/>
      <c r="D8" s="9"/>
      <c r="E8" s="9"/>
      <c r="F8" s="9"/>
      <c r="G8" s="9"/>
      <c r="H8" s="9"/>
      <c r="I8" s="9"/>
      <c r="J8" s="9"/>
    </row>
    <row r="9" ht="27" customHeight="1" spans="1:10">
      <c r="A9" s="10"/>
      <c r="B9" s="9"/>
      <c r="C9" s="9"/>
      <c r="D9" s="9"/>
      <c r="E9" s="9"/>
      <c r="F9" s="9"/>
      <c r="G9" s="9"/>
      <c r="H9" s="9"/>
      <c r="I9" s="9"/>
      <c r="J9" s="9"/>
    </row>
    <row r="10" ht="27" customHeight="1" spans="1:10">
      <c r="A10" s="12"/>
      <c r="B10" s="9"/>
      <c r="C10" s="9"/>
      <c r="D10" s="9"/>
      <c r="E10" s="9"/>
      <c r="F10" s="9"/>
      <c r="G10" s="9"/>
      <c r="H10" s="9"/>
      <c r="I10" s="9"/>
      <c r="J10" s="9"/>
    </row>
  </sheetData>
  <sheetProtection password="C70D" sheet="1" objects="1"/>
  <mergeCells count="1">
    <mergeCell ref="A2:J2"/>
  </mergeCells>
  <printOptions horizontalCentered="1" verticalCentered="1"/>
  <pageMargins left="0.551181102362205" right="0.354330708661417" top="0.78740157480315" bottom="0.78740157480315" header="0.511811023622047" footer="0.511811023622047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目录</vt:lpstr>
      <vt:lpstr>表1</vt:lpstr>
      <vt:lpstr>表2</vt:lpstr>
      <vt:lpstr>表3</vt:lpstr>
      <vt:lpstr>表4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碧海蓝天</cp:lastModifiedBy>
  <dcterms:created xsi:type="dcterms:W3CDTF">2022-01-12T07:54:00Z</dcterms:created>
  <cp:lastPrinted>2022-02-14T02:25:00Z</cp:lastPrinted>
  <dcterms:modified xsi:type="dcterms:W3CDTF">2023-04-25T13:40:08Z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54b941f1</vt:lpwstr>
  </property>
  <property fmtid="{D5CDD505-2E9C-101B-9397-08002B2CF9AE}" pid="3" name="ICV">
    <vt:lpwstr>20D95F17EE1F4AF782CEEE4A66546EB4</vt:lpwstr>
  </property>
  <property fmtid="{D5CDD505-2E9C-101B-9397-08002B2CF9AE}" pid="4" name="KSOProductBuildVer">
    <vt:lpwstr>2052-11.1.0.12980</vt:lpwstr>
  </property>
</Properties>
</file>