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54" activeTab="12"/>
  </bookViews>
  <sheets>
    <sheet name="预算目录" sheetId="1" r:id="rId1"/>
    <sheet name="2021年执行情况表" sheetId="2" r:id="rId2"/>
    <sheet name="预算总表" sheetId="3" r:id="rId3"/>
    <sheet name="企业职工基本养老收支预算表" sheetId="4" r:id="rId4"/>
    <sheet name="城乡居民基本养老收支预算表" sheetId="5" r:id="rId5"/>
    <sheet name="机关事业单位基本养老收支预算表" sheetId="6" r:id="rId6"/>
    <sheet name="职工基本医疗收支预算表" sheetId="7" r:id="rId7"/>
    <sheet name="城乡居民基本医疗收支预算表" sheetId="8" r:id="rId8"/>
    <sheet name="工伤保险基金收支预算表" sheetId="9" r:id="rId9"/>
    <sheet name="失业保险基金收支预算表" sheetId="10" r:id="rId10"/>
    <sheet name="基本养老基础资料表" sheetId="11" r:id="rId11"/>
    <sheet name="基本医疗基础资料表" sheetId="12" r:id="rId12"/>
    <sheet name="失业工伤基础资料表" sheetId="13" r:id="rId13"/>
  </sheets>
  <definedNames>
    <definedName name="_xlnm.Print_Area" localSheetId="11">基本医疗基础资料表!$A$1:$H$19</definedName>
    <definedName name="_xlnm.Print_Area" localSheetId="12">失业工伤基础资料表!$A$1:$H$15</definedName>
    <definedName name="_xlnm.Print_Area" localSheetId="6">职工基本医疗收支预算表!$A$1:$D$34</definedName>
  </definedNames>
  <calcPr calcId="144525"/>
</workbook>
</file>

<file path=xl/sharedStrings.xml><?xml version="1.0" encoding="utf-8"?>
<sst xmlns="http://schemas.openxmlformats.org/spreadsheetml/2006/main" count="619" uniqueCount="281">
  <si>
    <t>目     录</t>
  </si>
  <si>
    <t>表一  2021年社会保险基金预算执行情况表…………………………………………………………………………………………………1</t>
  </si>
  <si>
    <t>表二  2021年社会保险基金预算总表  社预01表……………………………………………………………………………………………2</t>
  </si>
  <si>
    <t>表三  2021年企业职工基本养老保险基金预算表  社预02表………………………………………………………………………………3</t>
  </si>
  <si>
    <t>表四  2021年城乡居民基本养老保险基金预算表  社预03表………………………………………………………………………………4</t>
  </si>
  <si>
    <t>表五  2021年机关事业单位基本养老保险基金预算表  社预04表…………………………………………………………………………5</t>
  </si>
  <si>
    <t>表六  2021年城镇职工基本医疗保险(含生育保险)基金预算表  社预05表……………………………………………………………………6</t>
  </si>
  <si>
    <t>表七  2021年城乡居民基本医疗保险基金预算表  社预06表………………………………………………………………………………8</t>
  </si>
  <si>
    <t>表八  2021年工伤保险基金预算表  社预07表………………………………………………………………………………………………9</t>
  </si>
  <si>
    <t>表九  2021年失业保险基金预算表  社预08表………………………………………………………………………………………………10</t>
  </si>
  <si>
    <t>表十  2021年基本养老保险基础资料表  社预附01表………………………………………………………………………………………11</t>
  </si>
  <si>
    <t>表十一  2021年基本医疗保险基础资料表  社预附02表……………………………………………………………………………………12</t>
  </si>
  <si>
    <t>表十二  2021年失业保险、工伤保险基础资料表  社预附03表……………………………………………………………………………13</t>
  </si>
  <si>
    <t>表1</t>
  </si>
  <si>
    <t>2021年社会保险基金预算执行情况表</t>
  </si>
  <si>
    <t>单位:万元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</si>
  <si>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</si>
  <si>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</si>
  <si>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</si>
  <si>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</si>
  <si>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</si>
  <si>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</si>
  <si>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</si>
  <si>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
基金</t>
  </si>
  <si>
    <t>失业保险
基金</t>
  </si>
  <si>
    <t>上年结余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</si>
  <si>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</si>
  <si>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</si>
  <si>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</si>
  <si>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</si>
  <si>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4.其他收入</t>
  </si>
  <si>
    <t xml:space="preserve">          5.转移性收入</t>
  </si>
  <si>
    <t xml:space="preserve">          6.省级调剂金收入</t>
  </si>
  <si>
    <t>二、支出</t>
  </si>
  <si>
    <t xml:space="preserve">    其中：1.社会保险待遇支出</t>
  </si>
  <si>
    <t xml:space="preserve">         2.转移性支出</t>
  </si>
  <si>
    <t xml:space="preserve">         3.省级调剂金支出</t>
  </si>
  <si>
    <t xml:space="preserve">         4.其他支出</t>
  </si>
  <si>
    <t>三、本年收支结余</t>
  </si>
  <si>
    <t>四、年末滚存结余</t>
  </si>
  <si>
    <t>表2</t>
  </si>
  <si>
    <t>2022年社会保险基金预算总表</t>
  </si>
  <si>
    <t>社预01表</t>
  </si>
  <si>
    <t>单位：万元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</si>
  <si>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</si>
  <si>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</si>
  <si>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</si>
  <si>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</si>
  <si>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</si>
  <si>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</si>
  <si>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</si>
  <si>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</si>
  <si>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</si>
  <si>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</si>
  <si>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</t>
  </si>
  <si>
    <t>表3</t>
  </si>
  <si>
    <t>2022年企业职工基本养老保险基金预算表</t>
  </si>
  <si>
    <t>社预02表</t>
  </si>
  <si>
    <t>2022年预算数</t>
  </si>
  <si>
    <t>一、基本养老保险费收入</t>
  </si>
  <si>
    <t>一、基本养老金支出</t>
  </si>
  <si>
    <t>二、财政补贴收入</t>
  </si>
  <si>
    <t xml:space="preserve">    其中：离休金支出</t>
  </si>
  <si>
    <t xml:space="preserve">    其中：地方财政补贴</t>
  </si>
  <si>
    <t>二、医疗补助金支出</t>
  </si>
  <si>
    <t>三、利息收入</t>
  </si>
  <si>
    <t>三、丧葬补助金和抚恤金支出</t>
  </si>
  <si>
    <t>四、委托投资收益</t>
  </si>
  <si>
    <t>四、转移支出</t>
  </si>
  <si>
    <t>五、转移收入</t>
  </si>
  <si>
    <t>五、其他支出</t>
  </si>
  <si>
    <t>六、其他收入</t>
  </si>
  <si>
    <t>×</t>
  </si>
  <si>
    <t xml:space="preserve">    其中：滞纳金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</si>
  <si>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</si>
  <si>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</si>
  <si>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</si>
  <si>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</si>
  <si>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A 收入(省级专用)</t>
  </si>
  <si>
    <t xml:space="preserve">    其中：中央调剂基金
         支出(中央专用)</t>
  </si>
  <si>
    <t>九、下级上解收入</t>
  </si>
  <si>
    <t>八、上解上级支出</t>
  </si>
  <si>
    <t xml:space="preserve">    其中：中央调剂基金
         收入(中央专用)</t>
  </si>
  <si>
    <t xml:space="preserve">    其中：中央调剂资金
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</si>
  <si>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</si>
  <si>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</si>
  <si>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</si>
  <si>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</si>
  <si>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</si>
  <si>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</si>
  <si>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表4</t>
  </si>
  <si>
    <t>2022年城乡居民基本养老保险基金预算表</t>
  </si>
  <si>
    <t>社预03表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</si>
  <si>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</si>
  <si>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</si>
  <si>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</si>
  <si>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</si>
  <si>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</si>
  <si>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</si>
  <si>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</si>
  <si>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</si>
  <si>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</si>
  <si>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</si>
  <si>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</si>
  <si>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</si>
  <si>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</si>
  <si>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</si>
  <si>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</si>
  <si>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</si>
  <si>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</si>
  <si>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表5</t>
  </si>
  <si>
    <t>2022年机关事业单位基本养老保险基金预算表</t>
  </si>
  <si>
    <t>社预04表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</si>
  <si>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</si>
  <si>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</si>
  <si>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</si>
  <si>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</si>
  <si>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</si>
  <si>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</si>
  <si>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</si>
  <si>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</si>
  <si>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</si>
  <si>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</si>
  <si>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</si>
  <si>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</si>
  <si>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</si>
  <si>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</si>
  <si>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</si>
  <si>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表6</t>
  </si>
  <si>
    <t>2022年城镇职工基本医疗保险(含生育保险)基金预算表</t>
  </si>
  <si>
    <t>社预05表</t>
  </si>
  <si>
    <t>小计</t>
  </si>
  <si>
    <t>基本医疗保险统筹基金
(含单建统筹）</t>
  </si>
  <si>
    <t>基本医疗保险
个人账户基金</t>
  </si>
  <si>
    <t>一、基本医疗保险费收入</t>
  </si>
  <si>
    <t xml:space="preserve">    其中：单位缴费</t>
  </si>
  <si>
    <t xml:space="preserve">          个人缴费</t>
  </si>
  <si>
    <t>收入总计</t>
  </si>
  <si>
    <t>一、基本医疗保险待遇支出</t>
  </si>
  <si>
    <t xml:space="preserve">    其中: 住院费用支出</t>
  </si>
  <si>
    <t>　  　 　 门诊费用支出</t>
  </si>
  <si>
    <t xml:space="preserve">          生育医疗费用支出</t>
  </si>
  <si>
    <t xml:space="preserve">          生育津贴支出</t>
  </si>
  <si>
    <t>支出总计</t>
  </si>
  <si>
    <t>表7</t>
  </si>
  <si>
    <t>2022年城乡居民基本医疗保险基金预算表</t>
  </si>
  <si>
    <t>社预06表</t>
  </si>
  <si>
    <t xml:space="preserve">    其中：集体扶持收入</t>
  </si>
  <si>
    <t xml:space="preserve">    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</si>
  <si>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</si>
  <si>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</si>
  <si>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</si>
  <si>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</si>
  <si>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其中：按规定标准补助收入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</si>
  <si>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</si>
  <si>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</si>
  <si>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</si>
  <si>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</si>
  <si>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</si>
  <si>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</si>
  <si>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表8</t>
  </si>
  <si>
    <t>2022年工伤保险基金预算表</t>
  </si>
  <si>
    <t>社预07表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</si>
  <si>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</si>
  <si>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</si>
  <si>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</si>
  <si>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</si>
  <si>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</si>
  <si>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四、其他支出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</si>
  <si>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</si>
  <si>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</si>
  <si>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</si>
  <si>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</si>
  <si>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</si>
  <si>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</si>
  <si>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表9</t>
  </si>
  <si>
    <t>2022年失业保险基金预算表</t>
  </si>
  <si>
    <t>社预08表</t>
  </si>
  <si>
    <t>一、失业保险费收入</t>
  </si>
  <si>
    <t>一、失业保险金支出</t>
  </si>
  <si>
    <t xml:space="preserve">二、基本医疗保险费支出 </t>
  </si>
  <si>
    <t>四、职业培训和职业介绍补贴支出</t>
  </si>
  <si>
    <t>五、其他费用支出</t>
  </si>
  <si>
    <t>六、稳定岗位补贴支出</t>
  </si>
  <si>
    <t>七、技能提升补贴支出</t>
  </si>
  <si>
    <t>八、转移支出</t>
  </si>
  <si>
    <t>九、其他支出</t>
  </si>
  <si>
    <t xml:space="preserve">    其中：失业补助金支出</t>
  </si>
  <si>
    <t xml:space="preserve">          临时生活补助支出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</si>
  <si>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</si>
  <si>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</si>
  <si>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</si>
  <si>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</si>
  <si>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</si>
  <si>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</si>
  <si>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表10</t>
  </si>
  <si>
    <t>2022年基本养老保险基础资料表</t>
  </si>
  <si>
    <t>社预附01表</t>
  </si>
  <si>
    <t>单位</t>
  </si>
  <si>
    <t>2021年执行数</t>
  </si>
  <si>
    <t>一、企业职工基本养老保险</t>
  </si>
  <si>
    <t xml:space="preserve">       (2)本年补缴以前年度欠费</t>
  </si>
  <si>
    <t>元</t>
  </si>
  <si>
    <t xml:space="preserve">   (一)参保人数</t>
  </si>
  <si>
    <t>人</t>
  </si>
  <si>
    <t xml:space="preserve">       (3)本年新增欠费</t>
  </si>
  <si>
    <t>　     1.在职职工</t>
  </si>
  <si>
    <t xml:space="preserve">       (4)年末累计欠费</t>
  </si>
  <si>
    <t xml:space="preserve">         其中：个人身份参保</t>
  </si>
  <si>
    <t xml:space="preserve">     3.本年预缴以后年度基本养老保险费</t>
  </si>
  <si>
    <t>　   　2.离休人员</t>
  </si>
  <si>
    <t xml:space="preserve">     4.一次性补缴以前年度基本养老保险费</t>
  </si>
  <si>
    <t xml:space="preserve">       3.退休、退职人员</t>
  </si>
  <si>
    <t>二、城乡居民基本养老保险</t>
  </si>
  <si>
    <t xml:space="preserve">        (1)当年新增退休退职人员</t>
  </si>
  <si>
    <t xml:space="preserve">   (一)16－59周岁参保缴费人数</t>
  </si>
  <si>
    <t xml:space="preserve"> 　     (2)当年死亡退休退职人员</t>
  </si>
  <si>
    <t xml:space="preserve">   (二)实际领取待遇人员</t>
  </si>
  <si>
    <t xml:space="preserve">   (二)缴费人数</t>
  </si>
  <si>
    <t xml:space="preserve">   (三)人均缴费水平</t>
  </si>
  <si>
    <t>元/年</t>
  </si>
  <si>
    <t xml:space="preserve">       其中：个人身份缴费</t>
  </si>
  <si>
    <t xml:space="preserve">   (四)人均财政对缴费补贴水平</t>
  </si>
  <si>
    <t xml:space="preserve">   (三)缴费基数总额</t>
  </si>
  <si>
    <t>三、机关事业单位基本养老保险</t>
  </si>
  <si>
    <t xml:space="preserve">         其中：个人身份缴费基数总额</t>
  </si>
  <si>
    <t xml:space="preserve">   (四)缴费费率</t>
  </si>
  <si>
    <t>%</t>
  </si>
  <si>
    <t>　   1.在职职工</t>
  </si>
  <si>
    <t xml:space="preserve">       1.单位缴费费率</t>
  </si>
  <si>
    <t>　   2.退休、退职人员</t>
  </si>
  <si>
    <t xml:space="preserve">       2.职工个人缴费费率</t>
  </si>
  <si>
    <t xml:space="preserve">       3.以个人身份参保缴费费率</t>
  </si>
  <si>
    <t xml:space="preserve">   (五)人均缴费工资基数</t>
  </si>
  <si>
    <t xml:space="preserve">   　　1.单位</t>
  </si>
  <si>
    <t xml:space="preserve">   (六)保险费缴纳情况</t>
  </si>
  <si>
    <t>　   　2.个人</t>
  </si>
  <si>
    <t xml:space="preserve">       1.缴纳当年基本养老保险费</t>
  </si>
  <si>
    <t xml:space="preserve">       2.欠费情况</t>
  </si>
  <si>
    <t xml:space="preserve">       (1)上年末累计欠费</t>
  </si>
  <si>
    <t>四、统筹地区职工平均工资</t>
  </si>
  <si>
    <t>表11</t>
  </si>
  <si>
    <t>2022年基本医疗保险基础资料表</t>
  </si>
  <si>
    <t>社预附02表</t>
  </si>
  <si>
    <t>一、职工基本医疗保险</t>
  </si>
  <si>
    <t xml:space="preserve">        (1)上年末累计欠费</t>
  </si>
  <si>
    <t xml:space="preserve">        (2)本年补缴以前年度欠费</t>
  </si>
  <si>
    <t xml:space="preserve">       1.在职职工</t>
  </si>
  <si>
    <t xml:space="preserve">        (3)本年新增欠费</t>
  </si>
  <si>
    <t xml:space="preserve">       2.退休人员</t>
  </si>
  <si>
    <t xml:space="preserve">        (4)年末累计欠费</t>
  </si>
  <si>
    <t xml:space="preserve">       3.本年预缴以后年度基本医疗保险费</t>
  </si>
  <si>
    <t xml:space="preserve">       4.一次性补缴以前年度基本医疗保险费</t>
  </si>
  <si>
    <t xml:space="preserve">       1.单位</t>
  </si>
  <si>
    <t>二、城乡居民基本医疗保险</t>
  </si>
  <si>
    <t xml:space="preserve">       2.个人</t>
  </si>
  <si>
    <t xml:space="preserve">   (一)参保缴费年末人数</t>
  </si>
  <si>
    <t xml:space="preserve">   (二)缴费标准</t>
  </si>
  <si>
    <t xml:space="preserve">       其中：个人缴费标准</t>
  </si>
  <si>
    <t xml:space="preserve">       2.个人缴费费率</t>
  </si>
  <si>
    <t xml:space="preserve">             财政补贴标准</t>
  </si>
  <si>
    <t xml:space="preserve">   (三)大病保险情况</t>
  </si>
  <si>
    <t xml:space="preserve">      1.覆盖人数</t>
  </si>
  <si>
    <t xml:space="preserve">       1.缴纳当年基本医疗保险费</t>
  </si>
  <si>
    <t xml:space="preserve">      2.筹资标准</t>
  </si>
  <si>
    <t xml:space="preserve">      3.人均筹资水平</t>
  </si>
  <si>
    <t>表12</t>
  </si>
  <si>
    <t>2022年失业保险、工伤保险基础资料表</t>
  </si>
  <si>
    <t>社预附03表</t>
  </si>
  <si>
    <t>一、失业保险</t>
  </si>
  <si>
    <t xml:space="preserve">   (八)享受稳定岗位补贴企业参加失业保险人数</t>
  </si>
  <si>
    <t xml:space="preserve">   (九)享受技能提升补贴人数</t>
  </si>
  <si>
    <t xml:space="preserve">       其中：农民合同制工人参保人数</t>
  </si>
  <si>
    <t>二、工伤保险</t>
  </si>
  <si>
    <t xml:space="preserve">   (二)实际缴费人数</t>
  </si>
  <si>
    <t xml:space="preserve">   (六)缴纳当年工伤保险费</t>
  </si>
  <si>
    <t xml:space="preserve">   (六)全年领取失业保险金人月数</t>
  </si>
  <si>
    <t>人月</t>
  </si>
  <si>
    <t xml:space="preserve">   其中：按缴费基数缴纳的工伤保险费</t>
  </si>
  <si>
    <t xml:space="preserve">   (七)代缴医疗保险人月数</t>
  </si>
  <si>
    <t xml:space="preserve">  （七)享受工伤保险待遇全年累计人数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</si>
</sst>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;"/>
    <numFmt numFmtId="177" formatCode="#,##0.00_ ;\-#,##0.00;"/>
    <numFmt numFmtId="178" formatCode="_ * #,##0_ ;_ * \-#,##0_ ;_ * &quot;-&quot;??_ ;_ @_ "/>
    <numFmt numFmtId="179" formatCode="#,##0_ "/>
  </numFmts>
  <fonts count="57">
    <font>
      <sz val="11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sz val="13"/>
      <color rgb="FF000000"/>
      <name val="楷体_GB2312"/>
      <charset val="134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indexed="8"/>
      <name val="方正小标宋简体"/>
      <charset val="134"/>
    </font>
    <font>
      <sz val="13"/>
      <color indexed="8"/>
      <name val="楷体_GB2312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Arial Narrow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1"/>
      <name val="Arial Narrow"/>
      <charset val="134"/>
    </font>
    <font>
      <sz val="10"/>
      <color rgb="FF000000"/>
      <name val="宋体"/>
      <charset val="134"/>
    </font>
    <font>
      <sz val="10.25"/>
      <color indexed="8"/>
      <name val="宋体"/>
      <charset val="134"/>
    </font>
    <font>
      <sz val="11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b/>
      <sz val="11"/>
      <color indexed="8"/>
      <name val="Arial Narrow"/>
      <charset val="134"/>
    </font>
    <font>
      <b/>
      <sz val="13"/>
      <color indexed="8"/>
      <name val="楷体_GB2312"/>
      <charset val="134"/>
    </font>
    <font>
      <sz val="13"/>
      <name val="楷体_GB2312"/>
      <charset val="134"/>
    </font>
    <font>
      <b/>
      <sz val="11"/>
      <name val="宋体"/>
      <charset val="134"/>
      <scheme val="maj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20"/>
      <name val="方正小标宋简体"/>
      <charset val="134"/>
    </font>
    <font>
      <sz val="10"/>
      <color indexed="8"/>
      <name val="黑体"/>
      <charset val="134"/>
    </font>
    <font>
      <b/>
      <sz val="11"/>
      <color indexed="8"/>
      <name val="宋体"/>
      <charset val="134"/>
    </font>
    <font>
      <sz val="11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2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34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9" borderId="35" applyNumberFormat="0" applyFon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0" fillId="13" borderId="38" applyNumberFormat="0" applyAlignment="0" applyProtection="0">
      <alignment vertical="center"/>
    </xf>
    <xf numFmtId="0" fontId="51" fillId="13" borderId="34" applyNumberFormat="0" applyAlignment="0" applyProtection="0">
      <alignment vertical="center"/>
    </xf>
    <xf numFmtId="0" fontId="52" fillId="14" borderId="39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54" fillId="0" borderId="41" applyNumberFormat="0" applyFill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5" fillId="0" borderId="0">
      <protection locked="0"/>
    </xf>
  </cellStyleXfs>
  <cellXfs count="27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vertical="center" shrinkToFit="1"/>
    </xf>
    <xf numFmtId="0" fontId="0" fillId="0" borderId="0" xfId="0" applyAlignment="1">
      <alignment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center" shrinkToFit="1"/>
    </xf>
    <xf numFmtId="49" fontId="8" fillId="3" borderId="0" xfId="49" applyNumberFormat="1" applyFont="1" applyFill="1" applyBorder="1" applyAlignment="1" applyProtection="1">
      <alignment horizontal="center" vertical="center"/>
    </xf>
    <xf numFmtId="0" fontId="8" fillId="3" borderId="0" xfId="49" applyFont="1" applyFill="1" applyBorder="1" applyAlignment="1" applyProtection="1">
      <alignment horizontal="center" vertical="center"/>
    </xf>
    <xf numFmtId="49" fontId="9" fillId="2" borderId="1" xfId="49" applyNumberFormat="1" applyFont="1" applyFill="1" applyBorder="1" applyAlignment="1" applyProtection="1">
      <alignment vertical="center"/>
    </xf>
    <xf numFmtId="49" fontId="9" fillId="2" borderId="1" xfId="49" applyNumberFormat="1" applyFont="1" applyFill="1" applyBorder="1" applyAlignment="1" applyProtection="1">
      <alignment horizontal="center" vertical="center" shrinkToFit="1"/>
    </xf>
    <xf numFmtId="49" fontId="9" fillId="2" borderId="1" xfId="49" applyNumberFormat="1" applyFont="1" applyFill="1" applyBorder="1" applyAlignment="1" applyProtection="1">
      <alignment horizontal="right" vertical="center"/>
    </xf>
    <xf numFmtId="49" fontId="10" fillId="2" borderId="2" xfId="49" applyNumberFormat="1" applyFont="1" applyFill="1" applyBorder="1" applyAlignment="1" applyProtection="1">
      <alignment horizontal="center" vertical="center"/>
    </xf>
    <xf numFmtId="49" fontId="10" fillId="2" borderId="2" xfId="49" applyNumberFormat="1" applyFont="1" applyFill="1" applyBorder="1" applyAlignment="1" applyProtection="1">
      <alignment horizontal="center" vertical="center" shrinkToFit="1"/>
    </xf>
    <xf numFmtId="49" fontId="10" fillId="2" borderId="3" xfId="49" applyNumberFormat="1" applyFont="1" applyFill="1" applyBorder="1" applyAlignment="1" applyProtection="1">
      <alignment horizontal="center" vertical="center"/>
    </xf>
    <xf numFmtId="49" fontId="10" fillId="2" borderId="3" xfId="49" applyNumberFormat="1" applyFont="1" applyFill="1" applyBorder="1" applyAlignment="1" applyProtection="1">
      <alignment horizontal="center" vertical="center" shrinkToFit="1"/>
    </xf>
    <xf numFmtId="49" fontId="10" fillId="2" borderId="4" xfId="49" applyNumberFormat="1" applyFont="1" applyFill="1" applyBorder="1" applyAlignment="1" applyProtection="1">
      <alignment horizontal="center" vertical="center"/>
    </xf>
    <xf numFmtId="49" fontId="11" fillId="2" borderId="2" xfId="49" applyNumberFormat="1" applyFont="1" applyFill="1" applyBorder="1" applyAlignment="1" applyProtection="1">
      <alignment vertical="center"/>
    </xf>
    <xf numFmtId="49" fontId="11" fillId="2" borderId="2" xfId="49" applyNumberFormat="1" applyFont="1" applyFill="1" applyBorder="1" applyAlignment="1" applyProtection="1">
      <alignment horizontal="center" vertical="center" shrinkToFit="1"/>
    </xf>
    <xf numFmtId="176" fontId="12" fillId="2" borderId="2" xfId="49" applyNumberFormat="1" applyFont="1" applyFill="1" applyBorder="1" applyAlignment="1" applyProtection="1">
      <alignment horizontal="center" vertical="center"/>
    </xf>
    <xf numFmtId="176" fontId="12" fillId="2" borderId="5" xfId="49" applyNumberFormat="1" applyFont="1" applyFill="1" applyBorder="1" applyAlignment="1" applyProtection="1">
      <alignment horizontal="center" vertical="center"/>
    </xf>
    <xf numFmtId="49" fontId="13" fillId="2" borderId="6" xfId="49" applyNumberFormat="1" applyFont="1" applyFill="1" applyBorder="1" applyAlignment="1" applyProtection="1">
      <alignment vertical="center" wrapText="1"/>
    </xf>
    <xf numFmtId="49" fontId="11" fillId="2" borderId="6" xfId="49" applyNumberFormat="1" applyFont="1" applyFill="1" applyBorder="1" applyAlignment="1" applyProtection="1">
      <alignment horizontal="center" vertical="center" shrinkToFit="1"/>
    </xf>
    <xf numFmtId="176" fontId="12" fillId="2" borderId="6" xfId="49" applyNumberFormat="1" applyFont="1" applyFill="1" applyBorder="1" applyAlignment="1" applyProtection="1">
      <alignment vertical="center"/>
    </xf>
    <xf numFmtId="49" fontId="11" fillId="2" borderId="4" xfId="49" applyNumberFormat="1" applyFont="1" applyFill="1" applyBorder="1" applyAlignment="1" applyProtection="1">
      <alignment vertical="center" wrapText="1"/>
    </xf>
    <xf numFmtId="49" fontId="11" fillId="2" borderId="4" xfId="49" applyNumberFormat="1" applyFont="1" applyFill="1" applyBorder="1" applyAlignment="1" applyProtection="1">
      <alignment horizontal="center" vertical="center" shrinkToFit="1"/>
    </xf>
    <xf numFmtId="176" fontId="12" fillId="2" borderId="4" xfId="49" applyNumberFormat="1" applyFont="1" applyFill="1" applyBorder="1" applyAlignment="1" applyProtection="1">
      <alignment vertical="center"/>
    </xf>
    <xf numFmtId="176" fontId="12" fillId="2" borderId="7" xfId="49" applyNumberFormat="1" applyFont="1" applyFill="1" applyBorder="1" applyAlignment="1" applyProtection="1">
      <alignment vertical="center"/>
    </xf>
    <xf numFmtId="49" fontId="11" fillId="2" borderId="6" xfId="49" applyNumberFormat="1" applyFont="1" applyFill="1" applyBorder="1" applyAlignment="1" applyProtection="1">
      <alignment vertical="center"/>
    </xf>
    <xf numFmtId="0" fontId="14" fillId="2" borderId="6" xfId="49" applyFont="1" applyFill="1" applyBorder="1" applyAlignment="1" applyProtection="1">
      <alignment vertical="center"/>
    </xf>
    <xf numFmtId="0" fontId="11" fillId="2" borderId="6" xfId="49" applyFont="1" applyFill="1" applyBorder="1" applyAlignment="1" applyProtection="1">
      <alignment horizontal="center" vertical="center" shrinkToFit="1"/>
    </xf>
    <xf numFmtId="49" fontId="11" fillId="2" borderId="6" xfId="49" applyNumberFormat="1" applyFont="1" applyFill="1" applyBorder="1" applyAlignment="1" applyProtection="1">
      <alignment horizontal="left" vertical="center"/>
    </xf>
    <xf numFmtId="176" fontId="12" fillId="2" borderId="6" xfId="49" applyNumberFormat="1" applyFont="1" applyFill="1" applyBorder="1" applyAlignment="1" applyProtection="1">
      <alignment horizontal="center" vertical="center"/>
    </xf>
    <xf numFmtId="0" fontId="11" fillId="2" borderId="6" xfId="49" applyFont="1" applyFill="1" applyBorder="1" applyAlignment="1" applyProtection="1">
      <alignment vertical="center"/>
    </xf>
    <xf numFmtId="177" fontId="12" fillId="2" borderId="6" xfId="49" applyNumberFormat="1" applyFont="1" applyFill="1" applyBorder="1" applyAlignment="1" applyProtection="1">
      <alignment vertical="center"/>
    </xf>
    <xf numFmtId="49" fontId="11" fillId="2" borderId="6" xfId="49" applyNumberFormat="1" applyFont="1" applyFill="1" applyBorder="1" applyAlignment="1" applyProtection="1">
      <alignment horizontal="center" vertical="center" wrapText="1"/>
    </xf>
    <xf numFmtId="49" fontId="11" fillId="2" borderId="6" xfId="49" applyNumberFormat="1" applyFont="1" applyFill="1" applyBorder="1" applyAlignment="1" applyProtection="1">
      <alignment horizontal="left" vertical="center" wrapText="1"/>
    </xf>
    <xf numFmtId="49" fontId="11" fillId="3" borderId="8" xfId="49" applyNumberFormat="1" applyFont="1" applyFill="1" applyBorder="1" applyAlignment="1" applyProtection="1">
      <alignment vertical="center"/>
    </xf>
    <xf numFmtId="49" fontId="11" fillId="3" borderId="8" xfId="49" applyNumberFormat="1" applyFont="1" applyFill="1" applyBorder="1" applyAlignment="1" applyProtection="1">
      <alignment horizontal="center" vertical="center" shrinkToFit="1"/>
    </xf>
    <xf numFmtId="176" fontId="12" fillId="3" borderId="8" xfId="49" applyNumberFormat="1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center" shrinkToFit="1"/>
    </xf>
    <xf numFmtId="176" fontId="15" fillId="0" borderId="0" xfId="49" applyNumberFormat="1" applyFont="1" applyFill="1" applyBorder="1" applyAlignment="1" applyProtection="1">
      <alignment vertical="center"/>
    </xf>
    <xf numFmtId="49" fontId="9" fillId="2" borderId="1" xfId="49" applyNumberFormat="1" applyFont="1" applyFill="1" applyBorder="1" applyAlignment="1" applyProtection="1">
      <alignment vertical="center" shrinkToFit="1"/>
    </xf>
    <xf numFmtId="49" fontId="9" fillId="2" borderId="9" xfId="49" applyNumberFormat="1" applyFont="1" applyFill="1" applyBorder="1" applyAlignment="1" applyProtection="1">
      <alignment vertical="center"/>
    </xf>
    <xf numFmtId="49" fontId="9" fillId="2" borderId="9" xfId="49" applyNumberFormat="1" applyFont="1" applyFill="1" applyBorder="1" applyAlignment="1" applyProtection="1">
      <alignment vertical="center" shrinkToFit="1"/>
    </xf>
    <xf numFmtId="49" fontId="9" fillId="2" borderId="9" xfId="49" applyNumberFormat="1" applyFont="1" applyFill="1" applyBorder="1" applyAlignment="1" applyProtection="1">
      <alignment horizontal="right" vertical="center"/>
    </xf>
    <xf numFmtId="49" fontId="10" fillId="2" borderId="10" xfId="49" applyNumberFormat="1" applyFont="1" applyFill="1" applyBorder="1" applyAlignment="1" applyProtection="1">
      <alignment horizontal="center" vertical="center"/>
    </xf>
    <xf numFmtId="49" fontId="10" fillId="2" borderId="6" xfId="49" applyNumberFormat="1" applyFont="1" applyFill="1" applyBorder="1" applyAlignment="1" applyProtection="1">
      <alignment horizontal="center" vertical="center"/>
    </xf>
    <xf numFmtId="49" fontId="10" fillId="2" borderId="6" xfId="49" applyNumberFormat="1" applyFont="1" applyFill="1" applyBorder="1" applyAlignment="1" applyProtection="1">
      <alignment horizontal="center" vertical="center" shrinkToFit="1"/>
    </xf>
    <xf numFmtId="176" fontId="12" fillId="2" borderId="10" xfId="49" applyNumberFormat="1" applyFont="1" applyFill="1" applyBorder="1" applyAlignment="1" applyProtection="1">
      <alignment horizontal="center" vertical="center"/>
    </xf>
    <xf numFmtId="176" fontId="12" fillId="2" borderId="2" xfId="49" applyNumberFormat="1" applyFont="1" applyFill="1" applyBorder="1" applyAlignment="1" applyProtection="1">
      <alignment vertical="center"/>
    </xf>
    <xf numFmtId="176" fontId="12" fillId="2" borderId="10" xfId="49" applyNumberFormat="1" applyFont="1" applyFill="1" applyBorder="1" applyAlignment="1" applyProtection="1">
      <alignment vertical="center"/>
    </xf>
    <xf numFmtId="49" fontId="11" fillId="2" borderId="4" xfId="49" applyNumberFormat="1" applyFont="1" applyFill="1" applyBorder="1" applyAlignment="1" applyProtection="1">
      <alignment vertical="center"/>
    </xf>
    <xf numFmtId="49" fontId="11" fillId="2" borderId="11" xfId="49" applyNumberFormat="1" applyFont="1" applyFill="1" applyBorder="1" applyAlignment="1" applyProtection="1">
      <alignment horizontal="center" vertical="center" shrinkToFit="1"/>
    </xf>
    <xf numFmtId="49" fontId="14" fillId="2" borderId="6" xfId="49" applyNumberFormat="1" applyFont="1" applyFill="1" applyBorder="1" applyAlignment="1" applyProtection="1">
      <alignment vertical="center"/>
    </xf>
    <xf numFmtId="176" fontId="12" fillId="2" borderId="4" xfId="49" applyNumberFormat="1" applyFont="1" applyFill="1" applyBorder="1" applyAlignment="1" applyProtection="1">
      <alignment horizontal="center" vertical="center"/>
    </xf>
    <xf numFmtId="176" fontId="12" fillId="2" borderId="7" xfId="49" applyNumberFormat="1" applyFont="1" applyFill="1" applyBorder="1" applyAlignment="1" applyProtection="1">
      <alignment horizontal="center" vertical="center"/>
    </xf>
    <xf numFmtId="176" fontId="12" fillId="2" borderId="12" xfId="49" applyNumberFormat="1" applyFont="1" applyFill="1" applyBorder="1" applyAlignment="1" applyProtection="1">
      <alignment horizontal="center" vertical="center"/>
    </xf>
    <xf numFmtId="49" fontId="11" fillId="2" borderId="6" xfId="49" applyNumberFormat="1" applyFont="1" applyFill="1" applyBorder="1" applyAlignment="1" applyProtection="1">
      <alignment vertical="center" shrinkToFit="1"/>
    </xf>
    <xf numFmtId="0" fontId="16" fillId="2" borderId="0" xfId="0" applyFont="1" applyFill="1" applyAlignment="1">
      <alignment vertical="center"/>
    </xf>
    <xf numFmtId="49" fontId="8" fillId="3" borderId="0" xfId="49" applyNumberFormat="1" applyFont="1" applyFill="1" applyBorder="1" applyAlignment="1" applyProtection="1">
      <alignment horizontal="center" vertical="center" wrapText="1"/>
    </xf>
    <xf numFmtId="0" fontId="8" fillId="3" borderId="0" xfId="49" applyFont="1" applyFill="1" applyBorder="1" applyAlignment="1" applyProtection="1">
      <alignment horizontal="center" vertical="center" wrapText="1"/>
    </xf>
    <xf numFmtId="49" fontId="9" fillId="2" borderId="1" xfId="49" applyNumberFormat="1" applyFont="1" applyFill="1" applyBorder="1" applyAlignment="1" applyProtection="1">
      <alignment horizontal="center" vertical="center" wrapText="1"/>
    </xf>
    <xf numFmtId="49" fontId="9" fillId="2" borderId="1" xfId="49" applyNumberFormat="1" applyFont="1" applyFill="1" applyBorder="1" applyAlignment="1" applyProtection="1">
      <alignment vertical="center" wrapText="1"/>
    </xf>
    <xf numFmtId="49" fontId="10" fillId="2" borderId="2" xfId="49" applyNumberFormat="1" applyFont="1" applyFill="1" applyBorder="1" applyAlignment="1" applyProtection="1">
      <alignment horizontal="center" vertical="center" wrapText="1"/>
    </xf>
    <xf numFmtId="49" fontId="10" fillId="2" borderId="4" xfId="49" applyNumberFormat="1" applyFont="1" applyFill="1" applyBorder="1" applyAlignment="1" applyProtection="1">
      <alignment horizontal="center" vertical="center" shrinkToFit="1"/>
    </xf>
    <xf numFmtId="49" fontId="11" fillId="2" borderId="2" xfId="49" applyNumberFormat="1" applyFont="1" applyFill="1" applyBorder="1" applyAlignment="1" applyProtection="1">
      <alignment horizontal="left" vertical="center" wrapText="1"/>
    </xf>
    <xf numFmtId="49" fontId="11" fillId="2" borderId="13" xfId="49" applyNumberFormat="1" applyFont="1" applyFill="1" applyBorder="1" applyAlignment="1" applyProtection="1">
      <alignment horizontal="center" vertical="center" shrinkToFit="1"/>
    </xf>
    <xf numFmtId="49" fontId="11" fillId="2" borderId="4" xfId="49" applyNumberFormat="1" applyFont="1" applyFill="1" applyBorder="1" applyAlignment="1" applyProtection="1">
      <alignment horizontal="left" vertical="center" wrapText="1"/>
    </xf>
    <xf numFmtId="49" fontId="11" fillId="2" borderId="7" xfId="49" applyNumberFormat="1" applyFont="1" applyFill="1" applyBorder="1" applyAlignment="1" applyProtection="1">
      <alignment horizontal="center" vertical="center" shrinkToFit="1"/>
    </xf>
    <xf numFmtId="176" fontId="12" fillId="2" borderId="11" xfId="49" applyNumberFormat="1" applyFont="1" applyFill="1" applyBorder="1" applyAlignment="1" applyProtection="1">
      <alignment vertical="center"/>
    </xf>
    <xf numFmtId="49" fontId="11" fillId="2" borderId="14" xfId="49" applyNumberFormat="1" applyFont="1" applyFill="1" applyBorder="1" applyAlignment="1" applyProtection="1">
      <alignment horizontal="center" vertical="center" shrinkToFit="1"/>
    </xf>
    <xf numFmtId="176" fontId="12" fillId="2" borderId="12" xfId="49" applyNumberFormat="1" applyFont="1" applyFill="1" applyBorder="1" applyAlignment="1" applyProtection="1">
      <alignment vertical="center"/>
    </xf>
    <xf numFmtId="49" fontId="14" fillId="2" borderId="2" xfId="49" applyNumberFormat="1" applyFont="1" applyFill="1" applyBorder="1" applyAlignment="1" applyProtection="1">
      <alignment horizontal="left" vertical="center" wrapText="1"/>
    </xf>
    <xf numFmtId="49" fontId="11" fillId="2" borderId="15" xfId="49" applyNumberFormat="1" applyFont="1" applyFill="1" applyBorder="1" applyAlignment="1" applyProtection="1">
      <alignment horizontal="left" vertical="center" wrapText="1"/>
    </xf>
    <xf numFmtId="49" fontId="17" fillId="2" borderId="2" xfId="49" applyNumberFormat="1" applyFont="1" applyFill="1" applyBorder="1" applyAlignment="1" applyProtection="1">
      <alignment horizontal="left" vertical="center" wrapText="1"/>
    </xf>
    <xf numFmtId="49" fontId="11" fillId="2" borderId="16" xfId="49" applyNumberFormat="1" applyFont="1" applyFill="1" applyBorder="1" applyAlignment="1" applyProtection="1">
      <alignment horizontal="center" vertical="center" shrinkToFit="1"/>
    </xf>
    <xf numFmtId="49" fontId="11" fillId="2" borderId="10" xfId="49" applyNumberFormat="1" applyFont="1" applyFill="1" applyBorder="1" applyAlignment="1" applyProtection="1">
      <alignment horizontal="center" vertical="center" shrinkToFit="1"/>
    </xf>
    <xf numFmtId="49" fontId="11" fillId="2" borderId="13" xfId="49" applyNumberFormat="1" applyFont="1" applyFill="1" applyBorder="1" applyAlignment="1" applyProtection="1">
      <alignment horizontal="left" vertical="center" wrapText="1"/>
    </xf>
    <xf numFmtId="177" fontId="12" fillId="2" borderId="12" xfId="49" applyNumberFormat="1" applyFont="1" applyFill="1" applyBorder="1" applyAlignment="1" applyProtection="1">
      <alignment vertical="center"/>
    </xf>
    <xf numFmtId="49" fontId="11" fillId="2" borderId="15" xfId="49" applyNumberFormat="1" applyFont="1" applyFill="1" applyBorder="1" applyAlignment="1" applyProtection="1">
      <alignment horizontal="center" vertical="center" shrinkToFit="1"/>
    </xf>
    <xf numFmtId="176" fontId="12" fillId="2" borderId="13" xfId="49" applyNumberFormat="1" applyFont="1" applyFill="1" applyBorder="1" applyAlignment="1" applyProtection="1">
      <alignment vertical="center"/>
    </xf>
    <xf numFmtId="177" fontId="12" fillId="3" borderId="2" xfId="49" applyNumberFormat="1" applyFont="1" applyFill="1" applyBorder="1" applyAlignment="1" applyProtection="1">
      <alignment vertical="center"/>
    </xf>
    <xf numFmtId="49" fontId="11" fillId="2" borderId="12" xfId="49" applyNumberFormat="1" applyFont="1" applyFill="1" applyBorder="1" applyAlignment="1" applyProtection="1">
      <alignment horizontal="left" vertical="center" wrapText="1"/>
    </xf>
    <xf numFmtId="49" fontId="11" fillId="2" borderId="12" xfId="49" applyNumberFormat="1" applyFont="1" applyFill="1" applyBorder="1" applyAlignment="1" applyProtection="1">
      <alignment horizontal="center" vertical="center" shrinkToFit="1"/>
    </xf>
    <xf numFmtId="176" fontId="12" fillId="2" borderId="11" xfId="49" applyNumberFormat="1" applyFont="1" applyFill="1" applyBorder="1" applyAlignment="1" applyProtection="1">
      <alignment horizontal="center" vertical="center"/>
    </xf>
    <xf numFmtId="49" fontId="13" fillId="2" borderId="17" xfId="49" applyNumberFormat="1" applyFont="1" applyFill="1" applyBorder="1" applyAlignment="1" applyProtection="1">
      <alignment vertical="center"/>
    </xf>
    <xf numFmtId="49" fontId="13" fillId="2" borderId="18" xfId="49" applyNumberFormat="1" applyFont="1" applyFill="1" applyBorder="1" applyAlignment="1" applyProtection="1">
      <alignment horizontal="center" vertical="center" shrinkToFit="1"/>
    </xf>
    <xf numFmtId="176" fontId="12" fillId="2" borderId="19" xfId="49" applyNumberFormat="1" applyFont="1" applyFill="1" applyBorder="1" applyAlignment="1" applyProtection="1">
      <alignment vertical="center"/>
    </xf>
    <xf numFmtId="176" fontId="12" fillId="2" borderId="17" xfId="49" applyNumberFormat="1" applyFont="1" applyFill="1" applyBorder="1" applyAlignment="1" applyProtection="1">
      <alignment vertical="center"/>
    </xf>
    <xf numFmtId="49" fontId="13" fillId="2" borderId="20" xfId="49" applyNumberFormat="1" applyFont="1" applyFill="1" applyBorder="1" applyAlignment="1" applyProtection="1">
      <alignment horizontal="left" vertical="center" wrapText="1"/>
    </xf>
    <xf numFmtId="177" fontId="12" fillId="2" borderId="19" xfId="49" applyNumberFormat="1" applyFont="1" applyFill="1" applyBorder="1" applyAlignment="1" applyProtection="1">
      <alignment vertical="center"/>
    </xf>
    <xf numFmtId="49" fontId="13" fillId="2" borderId="6" xfId="49" applyNumberFormat="1" applyFont="1" applyFill="1" applyBorder="1" applyAlignment="1" applyProtection="1">
      <alignment vertical="center"/>
    </xf>
    <xf numFmtId="49" fontId="13" fillId="2" borderId="6" xfId="49" applyNumberFormat="1" applyFont="1" applyFill="1" applyBorder="1" applyAlignment="1" applyProtection="1">
      <alignment horizontal="center" vertical="center" shrinkToFit="1"/>
    </xf>
    <xf numFmtId="49" fontId="13" fillId="2" borderId="6" xfId="49" applyNumberFormat="1" applyFont="1" applyFill="1" applyBorder="1" applyAlignment="1" applyProtection="1">
      <alignment horizontal="left"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0" borderId="0" xfId="49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49" fontId="9" fillId="2" borderId="0" xfId="49" applyNumberFormat="1" applyFont="1" applyFill="1" applyBorder="1" applyAlignment="1" applyProtection="1">
      <alignment horizontal="center" vertical="center"/>
    </xf>
    <xf numFmtId="49" fontId="9" fillId="2" borderId="0" xfId="49" applyNumberFormat="1" applyFont="1" applyFill="1" applyBorder="1" applyAlignment="1" applyProtection="1">
      <alignment horizontal="right" vertical="center"/>
    </xf>
    <xf numFmtId="49" fontId="21" fillId="2" borderId="2" xfId="49" applyNumberFormat="1" applyFont="1" applyFill="1" applyBorder="1" applyAlignment="1" applyProtection="1">
      <alignment vertical="center"/>
    </xf>
    <xf numFmtId="178" fontId="12" fillId="2" borderId="2" xfId="8" applyNumberFormat="1" applyFont="1" applyFill="1" applyBorder="1" applyAlignment="1" applyProtection="1">
      <alignment horizontal="center" vertical="center"/>
    </xf>
    <xf numFmtId="179" fontId="21" fillId="2" borderId="21" xfId="49" applyNumberFormat="1" applyFont="1" applyFill="1" applyBorder="1" applyAlignment="1" applyProtection="1">
      <alignment horizontal="left" vertical="center"/>
    </xf>
    <xf numFmtId="179" fontId="21" fillId="2" borderId="21" xfId="49" applyNumberFormat="1" applyFont="1" applyFill="1" applyBorder="1" applyAlignment="1" applyProtection="1">
      <alignment horizontal="left" vertical="center" wrapText="1"/>
    </xf>
    <xf numFmtId="49" fontId="21" fillId="2" borderId="4" xfId="49" applyNumberFormat="1" applyFont="1" applyFill="1" applyBorder="1" applyAlignment="1" applyProtection="1">
      <alignment vertical="center"/>
    </xf>
    <xf numFmtId="178" fontId="12" fillId="2" borderId="4" xfId="8" applyNumberFormat="1" applyFont="1" applyFill="1" applyBorder="1" applyAlignment="1" applyProtection="1">
      <alignment horizontal="center" vertical="center"/>
    </xf>
    <xf numFmtId="179" fontId="21" fillId="2" borderId="3" xfId="49" applyNumberFormat="1" applyFont="1" applyFill="1" applyBorder="1" applyAlignment="1" applyProtection="1">
      <alignment horizontal="left" vertical="center"/>
    </xf>
    <xf numFmtId="49" fontId="21" fillId="2" borderId="14" xfId="49" applyNumberFormat="1" applyFont="1" applyFill="1" applyBorder="1" applyAlignment="1" applyProtection="1">
      <alignment horizontal="center" vertical="center"/>
    </xf>
    <xf numFmtId="178" fontId="12" fillId="2" borderId="6" xfId="8" applyNumberFormat="1" applyFont="1" applyFill="1" applyBorder="1" applyAlignment="1" applyProtection="1">
      <alignment horizontal="right" vertical="center"/>
    </xf>
    <xf numFmtId="179" fontId="21" fillId="2" borderId="22" xfId="49" applyNumberFormat="1" applyFont="1" applyFill="1" applyBorder="1" applyAlignment="1" applyProtection="1">
      <alignment horizontal="left" vertical="center"/>
    </xf>
    <xf numFmtId="178" fontId="12" fillId="2" borderId="13" xfId="8" applyNumberFormat="1" applyFont="1" applyFill="1" applyBorder="1" applyAlignment="1" applyProtection="1">
      <alignment horizontal="center" vertical="center"/>
    </xf>
    <xf numFmtId="179" fontId="21" fillId="2" borderId="6" xfId="49" applyNumberFormat="1" applyFont="1" applyFill="1" applyBorder="1" applyAlignment="1" applyProtection="1">
      <alignment horizontal="left" vertical="center"/>
    </xf>
    <xf numFmtId="178" fontId="12" fillId="2" borderId="6" xfId="8" applyNumberFormat="1" applyFont="1" applyFill="1" applyBorder="1" applyAlignment="1" applyProtection="1">
      <alignment horizontal="center" vertical="center"/>
    </xf>
    <xf numFmtId="49" fontId="21" fillId="2" borderId="6" xfId="49" applyNumberFormat="1" applyFont="1" applyFill="1" applyBorder="1" applyAlignment="1" applyProtection="1">
      <alignment horizontal="center" vertical="center"/>
    </xf>
    <xf numFmtId="49" fontId="21" fillId="2" borderId="15" xfId="49" applyNumberFormat="1" applyFont="1" applyFill="1" applyBorder="1" applyAlignment="1" applyProtection="1">
      <alignment vertical="center"/>
    </xf>
    <xf numFmtId="178" fontId="12" fillId="2" borderId="15" xfId="8" applyNumberFormat="1" applyFont="1" applyFill="1" applyBorder="1" applyAlignment="1" applyProtection="1">
      <alignment horizontal="center" vertical="center"/>
    </xf>
    <xf numFmtId="179" fontId="21" fillId="2" borderId="15" xfId="49" applyNumberFormat="1" applyFont="1" applyFill="1" applyBorder="1" applyAlignment="1" applyProtection="1">
      <alignment horizontal="left" vertical="center"/>
    </xf>
    <xf numFmtId="179" fontId="21" fillId="2" borderId="2" xfId="49" applyNumberFormat="1" applyFont="1" applyFill="1" applyBorder="1" applyAlignment="1" applyProtection="1">
      <alignment horizontal="left" vertical="center"/>
    </xf>
    <xf numFmtId="178" fontId="12" fillId="2" borderId="21" xfId="8" applyNumberFormat="1" applyFont="1" applyFill="1" applyBorder="1" applyAlignment="1" applyProtection="1">
      <alignment horizontal="center" vertical="center"/>
    </xf>
    <xf numFmtId="49" fontId="21" fillId="2" borderId="10" xfId="49" applyNumberFormat="1" applyFont="1" applyFill="1" applyBorder="1" applyAlignment="1" applyProtection="1">
      <alignment horizontal="center" vertical="center"/>
    </xf>
    <xf numFmtId="178" fontId="12" fillId="2" borderId="23" xfId="8" applyNumberFormat="1" applyFont="1" applyFill="1" applyBorder="1" applyAlignment="1" applyProtection="1">
      <alignment horizontal="right" vertical="center"/>
    </xf>
    <xf numFmtId="178" fontId="12" fillId="3" borderId="6" xfId="8" applyNumberFormat="1" applyFont="1" applyFill="1" applyBorder="1" applyAlignment="1" applyProtection="1">
      <alignment horizontal="center" vertical="center" wrapText="1"/>
    </xf>
    <xf numFmtId="49" fontId="22" fillId="2" borderId="2" xfId="49" applyNumberFormat="1" applyFont="1" applyFill="1" applyBorder="1" applyAlignment="1" applyProtection="1">
      <alignment horizontal="center" vertical="center"/>
    </xf>
    <xf numFmtId="178" fontId="23" fillId="2" borderId="2" xfId="8" applyNumberFormat="1" applyFont="1" applyFill="1" applyBorder="1" applyAlignment="1" applyProtection="1">
      <alignment horizontal="center" vertical="center"/>
    </xf>
    <xf numFmtId="179" fontId="22" fillId="2" borderId="2" xfId="49" applyNumberFormat="1" applyFont="1" applyFill="1" applyBorder="1" applyAlignment="1" applyProtection="1">
      <alignment horizontal="center" vertical="center"/>
    </xf>
    <xf numFmtId="178" fontId="15" fillId="0" borderId="0" xfId="8" applyNumberFormat="1" applyFont="1" applyFill="1" applyBorder="1" applyAlignment="1" applyProtection="1">
      <alignment vertical="center"/>
    </xf>
    <xf numFmtId="49" fontId="24" fillId="2" borderId="0" xfId="49" applyNumberFormat="1" applyFont="1" applyFill="1" applyBorder="1" applyAlignment="1" applyProtection="1">
      <alignment horizontal="center" vertical="center"/>
    </xf>
    <xf numFmtId="179" fontId="21" fillId="2" borderId="3" xfId="49" applyNumberFormat="1" applyFont="1" applyFill="1" applyBorder="1" applyAlignment="1" applyProtection="1">
      <alignment vertical="center"/>
    </xf>
    <xf numFmtId="179" fontId="21" fillId="2" borderId="22" xfId="49" applyNumberFormat="1" applyFont="1" applyFill="1" applyBorder="1" applyAlignment="1" applyProtection="1">
      <alignment vertical="center"/>
    </xf>
    <xf numFmtId="179" fontId="21" fillId="2" borderId="24" xfId="49" applyNumberFormat="1" applyFont="1" applyFill="1" applyBorder="1" applyAlignment="1" applyProtection="1">
      <alignment vertical="center"/>
    </xf>
    <xf numFmtId="179" fontId="21" fillId="2" borderId="2" xfId="49" applyNumberFormat="1" applyFont="1" applyFill="1" applyBorder="1" applyAlignment="1" applyProtection="1">
      <alignment vertical="center"/>
    </xf>
    <xf numFmtId="179" fontId="21" fillId="2" borderId="4" xfId="49" applyNumberFormat="1" applyFont="1" applyFill="1" applyBorder="1" applyAlignment="1" applyProtection="1">
      <alignment vertical="center"/>
    </xf>
    <xf numFmtId="179" fontId="21" fillId="2" borderId="21" xfId="49" applyNumberFormat="1" applyFont="1" applyFill="1" applyBorder="1" applyAlignment="1" applyProtection="1">
      <alignment vertical="center"/>
    </xf>
    <xf numFmtId="49" fontId="21" fillId="2" borderId="2" xfId="49" applyNumberFormat="1" applyFont="1" applyFill="1" applyBorder="1" applyAlignment="1" applyProtection="1">
      <alignment horizontal="center" vertical="center"/>
    </xf>
    <xf numFmtId="179" fontId="22" fillId="2" borderId="21" xfId="49" applyNumberFormat="1" applyFont="1" applyFill="1" applyBorder="1" applyAlignment="1" applyProtection="1">
      <alignment horizontal="center" vertical="center"/>
    </xf>
    <xf numFmtId="178" fontId="23" fillId="2" borderId="21" xfId="8" applyNumberFormat="1" applyFont="1" applyFill="1" applyBorder="1" applyAlignment="1" applyProtection="1">
      <alignment horizontal="center" vertical="center"/>
    </xf>
    <xf numFmtId="49" fontId="21" fillId="3" borderId="0" xfId="49" applyNumberFormat="1" applyFont="1" applyFill="1" applyBorder="1" applyAlignment="1" applyProtection="1">
      <alignment vertical="center"/>
    </xf>
    <xf numFmtId="178" fontId="12" fillId="3" borderId="0" xfId="8" applyNumberFormat="1" applyFont="1" applyFill="1" applyBorder="1" applyAlignment="1" applyProtection="1">
      <alignment vertical="center"/>
    </xf>
    <xf numFmtId="178" fontId="12" fillId="3" borderId="0" xfId="8" applyNumberFormat="1" applyFont="1" applyFill="1" applyBorder="1" applyAlignment="1" applyProtection="1">
      <alignment horizontal="right" vertical="center"/>
    </xf>
    <xf numFmtId="0" fontId="8" fillId="3" borderId="0" xfId="49" applyFont="1" applyFill="1" applyBorder="1" applyAlignment="1" applyProtection="1">
      <alignment horizontal="left" vertical="center"/>
    </xf>
    <xf numFmtId="49" fontId="24" fillId="2" borderId="0" xfId="49" applyNumberFormat="1" applyFont="1" applyFill="1" applyBorder="1" applyAlignment="1" applyProtection="1">
      <alignment horizontal="left" vertical="center"/>
    </xf>
    <xf numFmtId="49" fontId="9" fillId="2" borderId="1" xfId="49" applyNumberFormat="1" applyFont="1" applyFill="1" applyBorder="1" applyAlignment="1" applyProtection="1">
      <alignment horizontal="left" vertical="center"/>
    </xf>
    <xf numFmtId="49" fontId="21" fillId="2" borderId="2" xfId="49" applyNumberFormat="1" applyFont="1" applyFill="1" applyBorder="1" applyAlignment="1" applyProtection="1">
      <alignment vertical="center" shrinkToFit="1"/>
    </xf>
    <xf numFmtId="179" fontId="21" fillId="2" borderId="2" xfId="49" applyNumberFormat="1" applyFont="1" applyFill="1" applyBorder="1" applyAlignment="1" applyProtection="1">
      <alignment horizontal="center" vertical="center"/>
    </xf>
    <xf numFmtId="178" fontId="12" fillId="2" borderId="2" xfId="8" applyNumberFormat="1" applyFont="1" applyFill="1" applyBorder="1" applyAlignment="1" applyProtection="1">
      <alignment horizontal="right" vertical="center"/>
    </xf>
    <xf numFmtId="49" fontId="21" fillId="2" borderId="4" xfId="49" applyNumberFormat="1" applyFont="1" applyFill="1" applyBorder="1" applyAlignment="1" applyProtection="1">
      <alignment vertical="center" shrinkToFit="1"/>
    </xf>
    <xf numFmtId="49" fontId="21" fillId="2" borderId="11" xfId="49" applyNumberFormat="1" applyFont="1" applyFill="1" applyBorder="1" applyAlignment="1" applyProtection="1">
      <alignment vertical="center" shrinkToFit="1"/>
    </xf>
    <xf numFmtId="49" fontId="21" fillId="2" borderId="11" xfId="49" applyNumberFormat="1" applyFont="1" applyFill="1" applyBorder="1" applyAlignment="1" applyProtection="1">
      <alignment horizontal="center" vertical="center"/>
    </xf>
    <xf numFmtId="49" fontId="21" fillId="2" borderId="15" xfId="49" applyNumberFormat="1" applyFont="1" applyFill="1" applyBorder="1" applyAlignment="1" applyProtection="1">
      <alignment vertical="center" shrinkToFit="1"/>
    </xf>
    <xf numFmtId="49" fontId="22" fillId="2" borderId="4" xfId="49" applyNumberFormat="1" applyFont="1" applyFill="1" applyBorder="1" applyAlignment="1" applyProtection="1">
      <alignment horizontal="center" vertical="center" shrinkToFit="1"/>
    </xf>
    <xf numFmtId="178" fontId="23" fillId="2" borderId="4" xfId="8" applyNumberFormat="1" applyFont="1" applyFill="1" applyBorder="1" applyAlignment="1" applyProtection="1">
      <alignment horizontal="center" vertical="center"/>
    </xf>
    <xf numFmtId="179" fontId="22" fillId="2" borderId="4" xfId="49" applyNumberFormat="1" applyFont="1" applyFill="1" applyBorder="1" applyAlignment="1" applyProtection="1">
      <alignment horizontal="center" vertical="center" shrinkToFit="1"/>
    </xf>
    <xf numFmtId="49" fontId="21" fillId="2" borderId="8" xfId="49" applyNumberFormat="1" applyFont="1" applyFill="1" applyBorder="1" applyAlignment="1" applyProtection="1">
      <alignment horizontal="center" vertical="center"/>
    </xf>
    <xf numFmtId="178" fontId="12" fillId="2" borderId="8" xfId="8" applyNumberFormat="1" applyFont="1" applyFill="1" applyBorder="1" applyAlignment="1" applyProtection="1">
      <alignment vertical="center"/>
    </xf>
    <xf numFmtId="0" fontId="21" fillId="2" borderId="8" xfId="49" applyFont="1" applyFill="1" applyBorder="1" applyAlignment="1" applyProtection="1">
      <alignment horizontal="left" vertical="center"/>
    </xf>
    <xf numFmtId="178" fontId="12" fillId="2" borderId="8" xfId="8" applyNumberFormat="1" applyFont="1" applyFill="1" applyBorder="1" applyAlignment="1" applyProtection="1">
      <alignment horizontal="right" vertical="center"/>
    </xf>
    <xf numFmtId="49" fontId="21" fillId="2" borderId="20" xfId="49" applyNumberFormat="1" applyFont="1" applyFill="1" applyBorder="1" applyAlignment="1" applyProtection="1">
      <alignment horizontal="center" vertical="center"/>
    </xf>
    <xf numFmtId="0" fontId="10" fillId="2" borderId="25" xfId="49" applyFont="1" applyFill="1" applyBorder="1" applyAlignment="1" applyProtection="1">
      <alignment horizontal="center" vertical="center"/>
    </xf>
    <xf numFmtId="0" fontId="21" fillId="2" borderId="26" xfId="49" applyFont="1" applyFill="1" applyBorder="1" applyAlignment="1" applyProtection="1">
      <alignment horizontal="center" vertical="center"/>
    </xf>
    <xf numFmtId="178" fontId="10" fillId="2" borderId="4" xfId="8" applyNumberFormat="1" applyFont="1" applyFill="1" applyBorder="1" applyAlignment="1" applyProtection="1">
      <alignment horizontal="center" vertical="center"/>
    </xf>
    <xf numFmtId="49" fontId="10" fillId="2" borderId="4" xfId="49" applyNumberFormat="1" applyFont="1" applyFill="1" applyBorder="1" applyAlignment="1" applyProtection="1">
      <alignment horizontal="center" vertical="center" wrapText="1"/>
    </xf>
    <xf numFmtId="178" fontId="10" fillId="2" borderId="4" xfId="8" applyNumberFormat="1" applyFont="1" applyFill="1" applyBorder="1" applyAlignment="1" applyProtection="1">
      <alignment horizontal="center" vertical="center" wrapText="1"/>
    </xf>
    <xf numFmtId="49" fontId="21" fillId="2" borderId="6" xfId="49" applyNumberFormat="1" applyFont="1" applyFill="1" applyBorder="1" applyAlignment="1" applyProtection="1">
      <alignment vertical="center"/>
    </xf>
    <xf numFmtId="0" fontId="21" fillId="2" borderId="6" xfId="49" applyFont="1" applyFill="1" applyBorder="1" applyAlignment="1" applyProtection="1">
      <alignment horizontal="left" vertical="center"/>
    </xf>
    <xf numFmtId="49" fontId="22" fillId="2" borderId="27" xfId="49" applyNumberFormat="1" applyFont="1" applyFill="1" applyBorder="1" applyAlignment="1" applyProtection="1">
      <alignment horizontal="center" vertical="center"/>
    </xf>
    <xf numFmtId="178" fontId="23" fillId="2" borderId="27" xfId="8" applyNumberFormat="1" applyFont="1" applyFill="1" applyBorder="1" applyAlignment="1" applyProtection="1">
      <alignment horizontal="center" vertical="center"/>
    </xf>
    <xf numFmtId="49" fontId="21" fillId="2" borderId="5" xfId="49" applyNumberFormat="1" applyFont="1" applyFill="1" applyBorder="1" applyAlignment="1" applyProtection="1">
      <alignment vertical="center"/>
    </xf>
    <xf numFmtId="178" fontId="12" fillId="2" borderId="28" xfId="8" applyNumberFormat="1" applyFont="1" applyFill="1" applyBorder="1" applyAlignment="1" applyProtection="1">
      <alignment horizontal="center" vertical="center"/>
    </xf>
    <xf numFmtId="49" fontId="21" fillId="2" borderId="10" xfId="49" applyNumberFormat="1" applyFont="1" applyFill="1" applyBorder="1" applyAlignment="1" applyProtection="1">
      <alignment vertical="center"/>
    </xf>
    <xf numFmtId="49" fontId="21" fillId="2" borderId="7" xfId="49" applyNumberFormat="1" applyFont="1" applyFill="1" applyBorder="1" applyAlignment="1" applyProtection="1">
      <alignment vertical="center"/>
    </xf>
    <xf numFmtId="49" fontId="21" fillId="2" borderId="6" xfId="49" applyNumberFormat="1" applyFont="1" applyFill="1" applyBorder="1" applyAlignment="1" applyProtection="1">
      <alignment horizontal="left" vertical="center"/>
    </xf>
    <xf numFmtId="49" fontId="21" fillId="2" borderId="16" xfId="49" applyNumberFormat="1" applyFont="1" applyFill="1" applyBorder="1" applyAlignment="1" applyProtection="1">
      <alignment vertical="center"/>
    </xf>
    <xf numFmtId="49" fontId="22" fillId="2" borderId="10" xfId="49" applyNumberFormat="1" applyFont="1" applyFill="1" applyBorder="1" applyAlignment="1" applyProtection="1">
      <alignment horizontal="center" vertical="center"/>
    </xf>
    <xf numFmtId="178" fontId="23" fillId="2" borderId="6" xfId="8" applyNumberFormat="1" applyFont="1" applyFill="1" applyBorder="1" applyAlignment="1" applyProtection="1">
      <alignment horizontal="center" vertical="center"/>
    </xf>
    <xf numFmtId="178" fontId="12" fillId="2" borderId="23" xfId="8" applyNumberFormat="1" applyFont="1" applyFill="1" applyBorder="1" applyAlignment="1" applyProtection="1">
      <alignment horizontal="center" vertical="center"/>
    </xf>
    <xf numFmtId="49" fontId="21" fillId="2" borderId="14" xfId="49" applyNumberFormat="1" applyFont="1" applyFill="1" applyBorder="1" applyAlignment="1" applyProtection="1">
      <alignment vertical="center"/>
    </xf>
    <xf numFmtId="178" fontId="12" fillId="2" borderId="29" xfId="8" applyNumberFormat="1" applyFont="1" applyFill="1" applyBorder="1" applyAlignment="1" applyProtection="1">
      <alignment horizontal="center" vertical="center"/>
    </xf>
    <xf numFmtId="178" fontId="12" fillId="2" borderId="10" xfId="8" applyNumberFormat="1" applyFont="1" applyFill="1" applyBorder="1" applyAlignment="1" applyProtection="1">
      <alignment horizontal="center" vertical="center"/>
    </xf>
    <xf numFmtId="49" fontId="21" fillId="2" borderId="25" xfId="49" applyNumberFormat="1" applyFont="1" applyFill="1" applyBorder="1" applyAlignment="1" applyProtection="1">
      <alignment horizontal="center" vertical="center"/>
    </xf>
    <xf numFmtId="178" fontId="12" fillId="2" borderId="29" xfId="8" applyNumberFormat="1" applyFont="1" applyFill="1" applyBorder="1" applyAlignment="1" applyProtection="1">
      <alignment horizontal="right" vertical="center"/>
    </xf>
    <xf numFmtId="49" fontId="21" fillId="2" borderId="10" xfId="49" applyNumberFormat="1" applyFont="1" applyFill="1" applyBorder="1" applyAlignment="1" applyProtection="1">
      <alignment horizontal="left" vertical="center"/>
    </xf>
    <xf numFmtId="178" fontId="12" fillId="2" borderId="25" xfId="8" applyNumberFormat="1" applyFont="1" applyFill="1" applyBorder="1" applyAlignment="1" applyProtection="1">
      <alignment horizontal="center" vertical="center"/>
    </xf>
    <xf numFmtId="178" fontId="12" fillId="2" borderId="30" xfId="8" applyNumberFormat="1" applyFont="1" applyFill="1" applyBorder="1" applyAlignment="1" applyProtection="1">
      <alignment horizontal="right" vertical="center"/>
    </xf>
    <xf numFmtId="178" fontId="12" fillId="2" borderId="7" xfId="8" applyNumberFormat="1" applyFont="1" applyFill="1" applyBorder="1" applyAlignment="1" applyProtection="1">
      <alignment horizontal="center" vertical="center"/>
    </xf>
    <xf numFmtId="178" fontId="12" fillId="2" borderId="30" xfId="8" applyNumberFormat="1" applyFont="1" applyFill="1" applyBorder="1" applyAlignment="1" applyProtection="1">
      <alignment horizontal="center" vertical="center"/>
    </xf>
    <xf numFmtId="178" fontId="23" fillId="2" borderId="29" xfId="8" applyNumberFormat="1" applyFont="1" applyFill="1" applyBorder="1" applyAlignment="1" applyProtection="1">
      <alignment horizontal="center" vertical="center"/>
    </xf>
    <xf numFmtId="178" fontId="23" fillId="2" borderId="23" xfId="8" applyNumberFormat="1" applyFont="1" applyFill="1" applyBorder="1" applyAlignment="1" applyProtection="1">
      <alignment horizontal="center" vertical="center"/>
    </xf>
    <xf numFmtId="178" fontId="12" fillId="3" borderId="8" xfId="8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4" fillId="3" borderId="0" xfId="49" applyNumberFormat="1" applyFont="1" applyFill="1" applyBorder="1" applyAlignment="1" applyProtection="1">
      <alignment horizontal="center" vertical="center"/>
    </xf>
    <xf numFmtId="49" fontId="9" fillId="3" borderId="0" xfId="49" applyNumberFormat="1" applyFont="1" applyFill="1" applyBorder="1" applyAlignment="1" applyProtection="1">
      <alignment horizontal="right" vertical="center"/>
    </xf>
    <xf numFmtId="49" fontId="9" fillId="3" borderId="9" xfId="49" applyNumberFormat="1" applyFont="1" applyFill="1" applyBorder="1" applyAlignment="1" applyProtection="1">
      <alignment vertical="center"/>
    </xf>
    <xf numFmtId="49" fontId="9" fillId="3" borderId="9" xfId="49" applyNumberFormat="1" applyFont="1" applyFill="1" applyBorder="1" applyAlignment="1" applyProtection="1">
      <alignment horizontal="right" vertical="center"/>
    </xf>
    <xf numFmtId="49" fontId="10" fillId="3" borderId="6" xfId="49" applyNumberFormat="1" applyFont="1" applyFill="1" applyBorder="1" applyAlignment="1" applyProtection="1">
      <alignment horizontal="center" vertical="center"/>
    </xf>
    <xf numFmtId="49" fontId="21" fillId="3" borderId="13" xfId="49" applyNumberFormat="1" applyFont="1" applyFill="1" applyBorder="1" applyAlignment="1" applyProtection="1">
      <alignment vertical="center"/>
    </xf>
    <xf numFmtId="178" fontId="12" fillId="3" borderId="13" xfId="8" applyNumberFormat="1" applyFont="1" applyFill="1" applyBorder="1" applyAlignment="1" applyProtection="1">
      <alignment horizontal="center" vertical="center"/>
    </xf>
    <xf numFmtId="49" fontId="21" fillId="3" borderId="15" xfId="49" applyNumberFormat="1" applyFont="1" applyFill="1" applyBorder="1" applyAlignment="1" applyProtection="1">
      <alignment vertical="center"/>
    </xf>
    <xf numFmtId="178" fontId="12" fillId="3" borderId="15" xfId="8" applyNumberFormat="1" applyFont="1" applyFill="1" applyBorder="1" applyAlignment="1" applyProtection="1">
      <alignment horizontal="center" vertical="center"/>
    </xf>
    <xf numFmtId="49" fontId="21" fillId="3" borderId="31" xfId="49" applyNumberFormat="1" applyFont="1" applyFill="1" applyBorder="1" applyAlignment="1" applyProtection="1">
      <alignment vertical="center"/>
    </xf>
    <xf numFmtId="178" fontId="12" fillId="3" borderId="31" xfId="8" applyNumberFormat="1" applyFont="1" applyFill="1" applyBorder="1" applyAlignment="1" applyProtection="1">
      <alignment horizontal="center" vertical="center"/>
    </xf>
    <xf numFmtId="178" fontId="12" fillId="3" borderId="2" xfId="8" applyNumberFormat="1" applyFont="1" applyFill="1" applyBorder="1" applyAlignment="1" applyProtection="1">
      <alignment horizontal="center" vertical="center"/>
    </xf>
    <xf numFmtId="49" fontId="21" fillId="3" borderId="2" xfId="49" applyNumberFormat="1" applyFont="1" applyFill="1" applyBorder="1" applyAlignment="1" applyProtection="1">
      <alignment vertical="center"/>
    </xf>
    <xf numFmtId="49" fontId="21" fillId="3" borderId="4" xfId="49" applyNumberFormat="1" applyFont="1" applyFill="1" applyBorder="1" applyAlignment="1" applyProtection="1">
      <alignment vertical="center"/>
    </xf>
    <xf numFmtId="178" fontId="12" fillId="3" borderId="4" xfId="8" applyNumberFormat="1" applyFont="1" applyFill="1" applyBorder="1" applyAlignment="1" applyProtection="1">
      <alignment horizontal="center" vertical="center"/>
    </xf>
    <xf numFmtId="178" fontId="12" fillId="3" borderId="10" xfId="8" applyNumberFormat="1" applyFont="1" applyFill="1" applyBorder="1" applyAlignment="1" applyProtection="1">
      <alignment horizontal="center" vertical="center"/>
    </xf>
    <xf numFmtId="49" fontId="21" fillId="3" borderId="6" xfId="49" applyNumberFormat="1" applyFont="1" applyFill="1" applyBorder="1" applyAlignment="1" applyProtection="1">
      <alignment horizontal="center" vertical="center"/>
    </xf>
    <xf numFmtId="178" fontId="12" fillId="3" borderId="6" xfId="8" applyNumberFormat="1" applyFont="1" applyFill="1" applyBorder="1" applyAlignment="1" applyProtection="1">
      <alignment horizontal="right" vertical="center"/>
    </xf>
    <xf numFmtId="178" fontId="12" fillId="3" borderId="12" xfId="8" applyNumberFormat="1" applyFont="1" applyFill="1" applyBorder="1" applyAlignment="1" applyProtection="1">
      <alignment horizontal="right" vertical="center"/>
    </xf>
    <xf numFmtId="49" fontId="21" fillId="2" borderId="26" xfId="49" applyNumberFormat="1" applyFont="1" applyFill="1" applyBorder="1" applyAlignment="1" applyProtection="1">
      <alignment vertical="center"/>
    </xf>
    <xf numFmtId="49" fontId="21" fillId="2" borderId="13" xfId="49" applyNumberFormat="1" applyFont="1" applyFill="1" applyBorder="1" applyAlignment="1" applyProtection="1">
      <alignment vertical="center"/>
    </xf>
    <xf numFmtId="178" fontId="12" fillId="2" borderId="11" xfId="8" applyNumberFormat="1" applyFont="1" applyFill="1" applyBorder="1" applyAlignment="1" applyProtection="1">
      <alignment horizontal="center" vertical="center"/>
    </xf>
    <xf numFmtId="49" fontId="22" fillId="3" borderId="6" xfId="49" applyNumberFormat="1" applyFont="1" applyFill="1" applyBorder="1" applyAlignment="1" applyProtection="1">
      <alignment horizontal="center" vertical="center"/>
    </xf>
    <xf numFmtId="49" fontId="22" fillId="2" borderId="11" xfId="49" applyNumberFormat="1" applyFont="1" applyFill="1" applyBorder="1" applyAlignment="1" applyProtection="1">
      <alignment horizontal="center" vertical="center"/>
    </xf>
    <xf numFmtId="49" fontId="20" fillId="3" borderId="8" xfId="49" applyNumberFormat="1" applyFont="1" applyFill="1" applyBorder="1" applyAlignment="1" applyProtection="1">
      <alignment vertical="center"/>
    </xf>
    <xf numFmtId="178" fontId="12" fillId="3" borderId="8" xfId="8" applyNumberFormat="1" applyFont="1" applyFill="1" applyBorder="1" applyAlignment="1" applyProtection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9" fontId="9" fillId="3" borderId="1" xfId="49" applyNumberFormat="1" applyFont="1" applyFill="1" applyBorder="1" applyAlignment="1" applyProtection="1">
      <alignment vertical="center"/>
    </xf>
    <xf numFmtId="178" fontId="12" fillId="2" borderId="12" xfId="8" applyNumberFormat="1" applyFont="1" applyFill="1" applyBorder="1" applyAlignment="1" applyProtection="1">
      <alignment horizontal="center" vertical="center"/>
    </xf>
    <xf numFmtId="49" fontId="21" fillId="2" borderId="11" xfId="49" applyNumberFormat="1" applyFont="1" applyFill="1" applyBorder="1" applyAlignment="1" applyProtection="1">
      <alignment vertical="center"/>
    </xf>
    <xf numFmtId="49" fontId="21" fillId="2" borderId="13" xfId="49" applyNumberFormat="1" applyFont="1" applyFill="1" applyBorder="1" applyAlignment="1" applyProtection="1">
      <alignment horizontal="center" vertical="center"/>
    </xf>
    <xf numFmtId="49" fontId="21" fillId="2" borderId="15" xfId="49" applyNumberFormat="1" applyFont="1" applyFill="1" applyBorder="1" applyAlignment="1" applyProtection="1">
      <alignment horizontal="center" vertical="center"/>
    </xf>
    <xf numFmtId="49" fontId="21" fillId="2" borderId="23" xfId="49" applyNumberFormat="1" applyFont="1" applyFill="1" applyBorder="1" applyAlignment="1" applyProtection="1">
      <alignment vertical="center" wrapText="1"/>
    </xf>
    <xf numFmtId="49" fontId="22" fillId="2" borderId="6" xfId="49" applyNumberFormat="1" applyFont="1" applyFill="1" applyBorder="1" applyAlignment="1" applyProtection="1">
      <alignment horizontal="center" vertical="center"/>
    </xf>
    <xf numFmtId="49" fontId="21" fillId="3" borderId="8" xfId="49" applyNumberFormat="1" applyFont="1" applyFill="1" applyBorder="1" applyAlignment="1" applyProtection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3" borderId="0" xfId="49" applyFont="1" applyFill="1" applyBorder="1" applyAlignment="1" applyProtection="1">
      <alignment vertical="center"/>
    </xf>
    <xf numFmtId="49" fontId="9" fillId="3" borderId="0" xfId="49" applyNumberFormat="1" applyFont="1" applyFill="1" applyBorder="1" applyAlignment="1" applyProtection="1">
      <alignment vertical="center"/>
    </xf>
    <xf numFmtId="49" fontId="25" fillId="3" borderId="0" xfId="49" applyNumberFormat="1" applyFont="1" applyFill="1" applyBorder="1" applyAlignment="1" applyProtection="1">
      <alignment vertical="center"/>
    </xf>
    <xf numFmtId="49" fontId="30" fillId="3" borderId="6" xfId="49" applyNumberFormat="1" applyFont="1" applyFill="1" applyBorder="1" applyAlignment="1" applyProtection="1">
      <alignment horizontal="center" vertical="center"/>
    </xf>
    <xf numFmtId="49" fontId="10" fillId="3" borderId="2" xfId="49" applyNumberFormat="1" applyFont="1" applyFill="1" applyBorder="1" applyAlignment="1" applyProtection="1">
      <alignment horizontal="center" vertical="center" wrapText="1"/>
    </xf>
    <xf numFmtId="49" fontId="31" fillId="3" borderId="6" xfId="49" applyNumberFormat="1" applyFont="1" applyFill="1" applyBorder="1" applyAlignment="1" applyProtection="1">
      <alignment horizontal="center" vertical="center"/>
    </xf>
    <xf numFmtId="178" fontId="23" fillId="2" borderId="28" xfId="8" applyNumberFormat="1" applyFont="1" applyFill="1" applyBorder="1" applyAlignment="1" applyProtection="1">
      <alignment horizontal="right" vertical="center"/>
    </xf>
    <xf numFmtId="178" fontId="23" fillId="0" borderId="6" xfId="8" applyNumberFormat="1" applyFont="1" applyFill="1" applyBorder="1" applyAlignment="1" applyProtection="1">
      <alignment horizontal="center" vertical="center" wrapText="1"/>
    </xf>
    <xf numFmtId="49" fontId="11" fillId="3" borderId="32" xfId="49" applyNumberFormat="1" applyFont="1" applyFill="1" applyBorder="1" applyAlignment="1" applyProtection="1">
      <alignment horizontal="left" vertical="center"/>
    </xf>
    <xf numFmtId="178" fontId="12" fillId="2" borderId="28" xfId="8" applyNumberFormat="1" applyFont="1" applyFill="1" applyBorder="1" applyAlignment="1" applyProtection="1">
      <alignment horizontal="right" vertical="center"/>
    </xf>
    <xf numFmtId="178" fontId="12" fillId="0" borderId="28" xfId="8" applyNumberFormat="1" applyFont="1" applyFill="1" applyBorder="1" applyAlignment="1" applyProtection="1">
      <alignment horizontal="center" vertical="center"/>
    </xf>
    <xf numFmtId="49" fontId="11" fillId="3" borderId="33" xfId="49" applyNumberFormat="1" applyFont="1" applyFill="1" applyBorder="1" applyAlignment="1" applyProtection="1">
      <alignment horizontal="left" vertical="center"/>
    </xf>
    <xf numFmtId="178" fontId="12" fillId="0" borderId="6" xfId="8" applyNumberFormat="1" applyFont="1" applyFill="1" applyBorder="1" applyAlignment="1" applyProtection="1">
      <alignment horizontal="center" vertical="center"/>
    </xf>
    <xf numFmtId="49" fontId="11" fillId="3" borderId="33" xfId="49" applyNumberFormat="1" applyFont="1" applyFill="1" applyBorder="1" applyAlignment="1" applyProtection="1">
      <alignment vertical="center"/>
    </xf>
    <xf numFmtId="49" fontId="11" fillId="3" borderId="33" xfId="49" applyNumberFormat="1" applyFont="1" applyFill="1" applyBorder="1" applyAlignment="1" applyProtection="1">
      <alignment vertical="center" wrapText="1"/>
    </xf>
    <xf numFmtId="49" fontId="31" fillId="3" borderId="33" xfId="49" applyNumberFormat="1" applyFont="1" applyFill="1" applyBorder="1" applyAlignment="1" applyProtection="1">
      <alignment horizontal="left" vertical="center"/>
    </xf>
    <xf numFmtId="178" fontId="23" fillId="2" borderId="6" xfId="8" applyNumberFormat="1" applyFont="1" applyFill="1" applyBorder="1" applyAlignment="1" applyProtection="1">
      <alignment horizontal="right" vertical="center"/>
    </xf>
    <xf numFmtId="178" fontId="23" fillId="0" borderId="6" xfId="8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vertical="center"/>
    </xf>
    <xf numFmtId="0" fontId="0" fillId="0" borderId="0" xfId="49" applyFont="1" applyFill="1" applyBorder="1" applyAlignment="1" applyProtection="1">
      <alignment vertical="center"/>
    </xf>
    <xf numFmtId="49" fontId="33" fillId="3" borderId="0" xfId="49" applyNumberFormat="1" applyFont="1" applyFill="1" applyAlignment="1" applyProtection="1">
      <alignment horizontal="center" vertical="center" wrapText="1"/>
    </xf>
    <xf numFmtId="49" fontId="9" fillId="3" borderId="1" xfId="49" applyNumberFormat="1" applyFont="1" applyFill="1" applyBorder="1" applyAlignment="1" applyProtection="1">
      <alignment horizontal="left" vertical="center" wrapText="1"/>
    </xf>
    <xf numFmtId="0" fontId="9" fillId="3" borderId="1" xfId="49" applyFont="1" applyFill="1" applyBorder="1" applyAlignment="1" applyProtection="1">
      <alignment horizontal="center" vertical="center"/>
    </xf>
    <xf numFmtId="49" fontId="9" fillId="3" borderId="1" xfId="49" applyNumberFormat="1" applyFont="1" applyFill="1" applyBorder="1" applyAlignment="1" applyProtection="1">
      <alignment horizontal="right" vertical="center"/>
    </xf>
    <xf numFmtId="49" fontId="10" fillId="3" borderId="2" xfId="49" applyNumberFormat="1" applyFont="1" applyFill="1" applyBorder="1" applyAlignment="1" applyProtection="1">
      <alignment horizontal="center" vertical="center"/>
    </xf>
    <xf numFmtId="49" fontId="31" fillId="3" borderId="31" xfId="49" applyNumberFormat="1" applyFont="1" applyFill="1" applyBorder="1" applyAlignment="1" applyProtection="1">
      <alignment horizontal="center" vertical="center"/>
    </xf>
    <xf numFmtId="178" fontId="23" fillId="2" borderId="2" xfId="8" applyNumberFormat="1" applyFont="1" applyFill="1" applyBorder="1" applyAlignment="1" applyProtection="1">
      <alignment horizontal="right" vertical="center"/>
    </xf>
    <xf numFmtId="178" fontId="23" fillId="2" borderId="2" xfId="8" applyNumberFormat="1" applyFont="1" applyFill="1" applyBorder="1" applyAlignment="1" applyProtection="1">
      <alignment horizontal="right" vertical="center" wrapText="1"/>
    </xf>
    <xf numFmtId="178" fontId="23" fillId="0" borderId="2" xfId="8" applyNumberFormat="1" applyFont="1" applyFill="1" applyBorder="1" applyAlignment="1" applyProtection="1">
      <alignment horizontal="right" vertical="center"/>
    </xf>
    <xf numFmtId="49" fontId="11" fillId="3" borderId="31" xfId="49" applyNumberFormat="1" applyFont="1" applyFill="1" applyBorder="1" applyAlignment="1" applyProtection="1">
      <alignment horizontal="left" vertical="center"/>
    </xf>
    <xf numFmtId="49" fontId="11" fillId="3" borderId="2" xfId="49" applyNumberFormat="1" applyFont="1" applyFill="1" applyBorder="1" applyAlignment="1" applyProtection="1">
      <alignment horizontal="left" vertical="center"/>
    </xf>
    <xf numFmtId="178" fontId="12" fillId="0" borderId="4" xfId="8" applyNumberFormat="1" applyFont="1" applyFill="1" applyBorder="1" applyAlignment="1" applyProtection="1">
      <alignment horizontal="right" vertical="center"/>
    </xf>
    <xf numFmtId="178" fontId="12" fillId="0" borderId="15" xfId="8" applyNumberFormat="1" applyFont="1" applyFill="1" applyBorder="1" applyAlignment="1" applyProtection="1">
      <alignment horizontal="right" vertical="center"/>
    </xf>
    <xf numFmtId="49" fontId="11" fillId="3" borderId="2" xfId="49" applyNumberFormat="1" applyFont="1" applyFill="1" applyBorder="1" applyAlignment="1" applyProtection="1">
      <alignment vertical="center"/>
    </xf>
    <xf numFmtId="178" fontId="12" fillId="0" borderId="2" xfId="8" applyNumberFormat="1" applyFont="1" applyFill="1" applyBorder="1" applyAlignment="1" applyProtection="1">
      <alignment horizontal="right" vertical="center"/>
    </xf>
    <xf numFmtId="178" fontId="12" fillId="2" borderId="4" xfId="8" applyNumberFormat="1" applyFont="1" applyFill="1" applyBorder="1" applyAlignment="1" applyProtection="1">
      <alignment horizontal="right" vertical="center"/>
    </xf>
    <xf numFmtId="49" fontId="31" fillId="3" borderId="2" xfId="49" applyNumberFormat="1" applyFont="1" applyFill="1" applyBorder="1" applyAlignment="1" applyProtection="1">
      <alignment horizontal="left" vertical="center"/>
    </xf>
    <xf numFmtId="0" fontId="5" fillId="0" borderId="0" xfId="0" applyFont="1" applyAlignment="1"/>
    <xf numFmtId="0" fontId="7" fillId="0" borderId="0" xfId="49" applyFont="1" applyFill="1" applyBorder="1" applyAlignment="1" applyProtection="1"/>
    <xf numFmtId="0" fontId="34" fillId="0" borderId="0" xfId="49" applyFont="1" applyFill="1" applyBorder="1" applyAlignment="1" applyProtection="1"/>
    <xf numFmtId="0" fontId="35" fillId="0" borderId="0" xfId="49" applyFont="1" applyFill="1" applyBorder="1" applyAlignment="1" applyProtection="1">
      <alignment horizontal="center" vertical="center"/>
    </xf>
    <xf numFmtId="0" fontId="34" fillId="0" borderId="0" xfId="49" applyFont="1" applyFill="1" applyBorder="1" applyAlignme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FFFFFF"/>
      <rgbColor rgb="00F0F0F0"/>
      <rgbColor rgb="00808080"/>
      <rgbColor rgb="0000FFFF"/>
      <rgbColor rgb="0080FF0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showGridLines="0" showZeros="0" topLeftCell="A7" workbookViewId="0">
      <selection activeCell="A35" sqref="A35"/>
    </sheetView>
  </sheetViews>
  <sheetFormatPr defaultColWidth="9" defaultRowHeight="14.25"/>
  <cols>
    <col min="1" max="1" width="124.875" style="275" customWidth="1"/>
  </cols>
  <sheetData>
    <row r="1" ht="22.5" customHeight="1" spans="1:1">
      <c r="A1" s="276"/>
    </row>
    <row r="2" ht="45" customHeight="1" spans="1:1">
      <c r="A2" s="277" t="s">
        <v>0</v>
      </c>
    </row>
    <row r="3" s="274" customFormat="1" ht="32.1" customHeight="1" spans="1:1">
      <c r="A3" s="278" t="s">
        <v>1</v>
      </c>
    </row>
    <row r="4" ht="32.1" customHeight="1" spans="1:1">
      <c r="A4" s="278" t="s">
        <v>2</v>
      </c>
    </row>
    <row r="5" ht="32.1" customHeight="1" spans="1:1">
      <c r="A5" s="278" t="s">
        <v>3</v>
      </c>
    </row>
    <row r="6" ht="32.1" customHeight="1" spans="1:1">
      <c r="A6" s="278" t="s">
        <v>4</v>
      </c>
    </row>
    <row r="7" ht="32.1" customHeight="1" spans="1:1">
      <c r="A7" s="278" t="s">
        <v>5</v>
      </c>
    </row>
    <row r="8" ht="32.1" customHeight="1" spans="1:1">
      <c r="A8" s="278" t="s">
        <v>6</v>
      </c>
    </row>
    <row r="9" ht="32.1" customHeight="1" spans="1:1">
      <c r="A9" s="278" t="s">
        <v>7</v>
      </c>
    </row>
    <row r="10" ht="32.1" customHeight="1" spans="1:1">
      <c r="A10" s="278" t="s">
        <v>8</v>
      </c>
    </row>
    <row r="11" ht="32.1" customHeight="1" spans="1:1">
      <c r="A11" s="278" t="s">
        <v>9</v>
      </c>
    </row>
    <row r="12" ht="32.1" customHeight="1" spans="1:1">
      <c r="A12" s="278" t="s">
        <v>10</v>
      </c>
    </row>
    <row r="13" ht="32.1" customHeight="1" spans="1:1">
      <c r="A13" s="278" t="s">
        <v>11</v>
      </c>
    </row>
    <row r="14" ht="32.1" customHeight="1" spans="1:1">
      <c r="A14" s="278" t="s">
        <v>12</v>
      </c>
    </row>
  </sheetData>
  <sheetProtection password="C70D" sheet="1" objects="1"/>
  <printOptions horizontalCentered="1"/>
  <pageMargins left="0.78740157480315" right="0.78740157480315" top="0.472222222222222" bottom="0.708333333333333" header="0.51181" footer="0.51181"/>
  <pageSetup paperSize="9" fitToWidth="0" fitToHeight="0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3" workbookViewId="0">
      <selection activeCell="B23" sqref="B23"/>
    </sheetView>
  </sheetViews>
  <sheetFormatPr defaultColWidth="9" defaultRowHeight="13.5" outlineLevelCol="3"/>
  <cols>
    <col min="1" max="1" width="27.625" style="103" customWidth="1"/>
    <col min="2" max="2" width="13.625" style="103" customWidth="1"/>
    <col min="3" max="3" width="31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175</v>
      </c>
      <c r="B1" s="10"/>
      <c r="C1" s="10"/>
      <c r="D1" s="10"/>
    </row>
    <row r="2" s="2" customFormat="1" ht="45" customHeight="1" spans="1:4">
      <c r="A2" s="12" t="s">
        <v>176</v>
      </c>
      <c r="B2" s="13"/>
      <c r="C2" s="13"/>
      <c r="D2" s="13"/>
    </row>
    <row r="3" s="3" customFormat="1" ht="20.1" customHeight="1" spans="1:4">
      <c r="A3" s="105"/>
      <c r="B3" s="105"/>
      <c r="C3" s="105"/>
      <c r="D3" s="106" t="s">
        <v>177</v>
      </c>
    </row>
    <row r="4" s="3" customFormat="1" ht="20.1" customHeight="1" spans="1:4">
      <c r="A4" s="14"/>
      <c r="B4" s="14"/>
      <c r="C4" s="14"/>
      <c r="D4" s="16" t="s">
        <v>43</v>
      </c>
    </row>
    <row r="5" s="4" customFormat="1" ht="30" customHeight="1" spans="1:4">
      <c r="A5" s="17" t="s">
        <v>16</v>
      </c>
      <c r="B5" s="17" t="s">
        <v>58</v>
      </c>
      <c r="C5" s="17" t="s">
        <v>16</v>
      </c>
      <c r="D5" s="17" t="s">
        <v>58</v>
      </c>
    </row>
    <row r="6" s="101" customFormat="1" ht="30" customHeight="1" spans="1:4">
      <c r="A6" s="107" t="s">
        <v>178</v>
      </c>
      <c r="B6" s="108">
        <v>2521</v>
      </c>
      <c r="C6" s="109" t="s">
        <v>179</v>
      </c>
      <c r="D6" s="108">
        <v>1411</v>
      </c>
    </row>
    <row r="7" s="101" customFormat="1" ht="30" customHeight="1" spans="1:4">
      <c r="A7" s="107" t="s">
        <v>61</v>
      </c>
      <c r="B7" s="108"/>
      <c r="C7" s="110" t="s">
        <v>180</v>
      </c>
      <c r="D7" s="108">
        <v>379</v>
      </c>
    </row>
    <row r="8" s="101" customFormat="1" ht="30" customHeight="1" spans="1:4">
      <c r="A8" s="107" t="s">
        <v>65</v>
      </c>
      <c r="B8" s="108">
        <v>70</v>
      </c>
      <c r="C8" s="109" t="s">
        <v>66</v>
      </c>
      <c r="D8" s="108"/>
    </row>
    <row r="9" s="101" customFormat="1" ht="30" customHeight="1" spans="1:4">
      <c r="A9" s="107" t="s">
        <v>115</v>
      </c>
      <c r="B9" s="108">
        <v>40</v>
      </c>
      <c r="C9" s="109" t="s">
        <v>181</v>
      </c>
      <c r="D9" s="108"/>
    </row>
    <row r="10" s="101" customFormat="1" ht="30" customHeight="1" spans="1:4">
      <c r="A10" s="107" t="s">
        <v>116</v>
      </c>
      <c r="B10" s="108"/>
      <c r="C10" s="109" t="s">
        <v>182</v>
      </c>
      <c r="D10" s="108">
        <v>45</v>
      </c>
    </row>
    <row r="11" s="101" customFormat="1" ht="30" customHeight="1" spans="1:4">
      <c r="A11" s="111" t="s">
        <v>73</v>
      </c>
      <c r="B11" s="112"/>
      <c r="C11" s="113" t="s">
        <v>183</v>
      </c>
      <c r="D11" s="112">
        <v>612</v>
      </c>
    </row>
    <row r="12" s="101" customFormat="1" ht="30" customHeight="1" spans="1:4">
      <c r="A12" s="114" t="s">
        <v>72</v>
      </c>
      <c r="B12" s="115" t="s">
        <v>72</v>
      </c>
      <c r="C12" s="116" t="s">
        <v>184</v>
      </c>
      <c r="D12" s="117">
        <v>40</v>
      </c>
    </row>
    <row r="13" s="101" customFormat="1" ht="30" customHeight="1" spans="1:4">
      <c r="A13" s="114" t="s">
        <v>72</v>
      </c>
      <c r="B13" s="115" t="s">
        <v>72</v>
      </c>
      <c r="C13" s="118" t="s">
        <v>185</v>
      </c>
      <c r="D13" s="119"/>
    </row>
    <row r="14" s="101" customFormat="1" ht="30" customHeight="1" spans="1:4">
      <c r="A14" s="114" t="s">
        <v>72</v>
      </c>
      <c r="B14" s="115" t="s">
        <v>72</v>
      </c>
      <c r="C14" s="118" t="s">
        <v>186</v>
      </c>
      <c r="D14" s="119">
        <v>80</v>
      </c>
    </row>
    <row r="15" s="101" customFormat="1" ht="30" customHeight="1" spans="1:4">
      <c r="A15" s="114" t="s">
        <v>72</v>
      </c>
      <c r="B15" s="115" t="s">
        <v>72</v>
      </c>
      <c r="C15" s="118" t="s">
        <v>187</v>
      </c>
      <c r="D15" s="119"/>
    </row>
    <row r="16" s="101" customFormat="1" ht="30" customHeight="1" spans="1:4">
      <c r="A16" s="120" t="s">
        <v>72</v>
      </c>
      <c r="B16" s="115" t="s">
        <v>72</v>
      </c>
      <c r="C16" s="118" t="s">
        <v>188</v>
      </c>
      <c r="D16" s="119"/>
    </row>
    <row r="17" s="101" customFormat="1" ht="30" customHeight="1" spans="1:4">
      <c r="A17" s="121" t="s">
        <v>117</v>
      </c>
      <c r="B17" s="122">
        <f>B6+B7+B8+B9+B10</f>
        <v>2631</v>
      </c>
      <c r="C17" s="123" t="s">
        <v>189</v>
      </c>
      <c r="D17" s="122">
        <f>D6+D7+D8+D9+D10+D11+D12+D13+D14</f>
        <v>2567</v>
      </c>
    </row>
    <row r="18" s="101" customFormat="1" ht="30" customHeight="1" spans="1:4">
      <c r="A18" s="107" t="s">
        <v>119</v>
      </c>
      <c r="B18" s="108">
        <v>120</v>
      </c>
      <c r="C18" s="124" t="s">
        <v>190</v>
      </c>
      <c r="D18" s="108"/>
    </row>
    <row r="19" s="101" customFormat="1" ht="30" customHeight="1" spans="1:4">
      <c r="A19" s="107" t="s">
        <v>121</v>
      </c>
      <c r="B19" s="108"/>
      <c r="C19" s="124" t="s">
        <v>191</v>
      </c>
      <c r="D19" s="125">
        <v>120</v>
      </c>
    </row>
    <row r="20" s="101" customFormat="1" ht="30" customHeight="1" spans="1:4">
      <c r="A20" s="107" t="s">
        <v>123</v>
      </c>
      <c r="B20" s="112">
        <f>B17+B18+B19</f>
        <v>2751</v>
      </c>
      <c r="C20" s="124" t="s">
        <v>192</v>
      </c>
      <c r="D20" s="125">
        <f>D17+D18+D19</f>
        <v>2687</v>
      </c>
    </row>
    <row r="21" s="101" customFormat="1" ht="30" customHeight="1" spans="1:4">
      <c r="A21" s="126" t="s">
        <v>72</v>
      </c>
      <c r="B21" s="127" t="s">
        <v>72</v>
      </c>
      <c r="C21" s="124" t="s">
        <v>193</v>
      </c>
      <c r="D21" s="125">
        <f>B20-D20</f>
        <v>64</v>
      </c>
    </row>
    <row r="22" s="101" customFormat="1" ht="30" customHeight="1" spans="1:4">
      <c r="A22" s="107" t="s">
        <v>126</v>
      </c>
      <c r="B22" s="128">
        <v>3394</v>
      </c>
      <c r="C22" s="124" t="s">
        <v>194</v>
      </c>
      <c r="D22" s="125">
        <f>B22+D21</f>
        <v>3458</v>
      </c>
    </row>
    <row r="23" s="102" customFormat="1" ht="30" customHeight="1" spans="1:4">
      <c r="A23" s="129" t="s">
        <v>89</v>
      </c>
      <c r="B23" s="130">
        <f>B20+B22</f>
        <v>6145</v>
      </c>
      <c r="C23" s="131" t="s">
        <v>89</v>
      </c>
      <c r="D23" s="130">
        <f>D20+D22</f>
        <v>6145</v>
      </c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C1" workbookViewId="0">
      <selection activeCell="O13" sqref="O13"/>
    </sheetView>
  </sheetViews>
  <sheetFormatPr defaultColWidth="9" defaultRowHeight="14.25" outlineLevelCol="7"/>
  <cols>
    <col min="1" max="1" width="35.875" style="7" customWidth="1"/>
    <col min="2" max="2" width="5.125" style="8" customWidth="1"/>
    <col min="3" max="4" width="12.625" style="7" customWidth="1"/>
    <col min="5" max="5" width="37.625" style="7" customWidth="1"/>
    <col min="6" max="6" width="5.125" style="8" customWidth="1"/>
    <col min="7" max="8" width="12.625" style="7" customWidth="1"/>
    <col min="9" max="16384" width="9" style="9"/>
  </cols>
  <sheetData>
    <row r="1" s="1" customFormat="1" ht="18.75" spans="1:8">
      <c r="A1" s="10" t="s">
        <v>195</v>
      </c>
      <c r="B1" s="11"/>
      <c r="C1" s="10"/>
      <c r="D1" s="10"/>
      <c r="E1" s="10"/>
      <c r="F1" s="11"/>
      <c r="G1" s="10"/>
      <c r="H1" s="10"/>
    </row>
    <row r="2" s="2" customFormat="1" ht="27" spans="1:8">
      <c r="A2" s="66" t="s">
        <v>196</v>
      </c>
      <c r="B2" s="67"/>
      <c r="C2" s="67"/>
      <c r="D2" s="67"/>
      <c r="E2" s="67"/>
      <c r="F2" s="67"/>
      <c r="G2" s="67"/>
      <c r="H2" s="67"/>
    </row>
    <row r="3" s="3" customFormat="1" ht="15" spans="1:8">
      <c r="A3" s="14"/>
      <c r="B3" s="15"/>
      <c r="C3" s="68"/>
      <c r="D3" s="69"/>
      <c r="E3" s="69"/>
      <c r="F3" s="48"/>
      <c r="G3" s="69"/>
      <c r="H3" s="16" t="s">
        <v>197</v>
      </c>
    </row>
    <row r="4" s="4" customFormat="1" ht="21.95" customHeight="1" spans="1:8">
      <c r="A4" s="70" t="s">
        <v>16</v>
      </c>
      <c r="B4" s="18" t="s">
        <v>198</v>
      </c>
      <c r="C4" s="17" t="s">
        <v>199</v>
      </c>
      <c r="D4" s="17" t="s">
        <v>58</v>
      </c>
      <c r="E4" s="17" t="s">
        <v>16</v>
      </c>
      <c r="F4" s="71" t="s">
        <v>198</v>
      </c>
      <c r="G4" s="17" t="s">
        <v>199</v>
      </c>
      <c r="H4" s="21" t="s">
        <v>58</v>
      </c>
    </row>
    <row r="5" s="5" customFormat="1" ht="18.95" customHeight="1" spans="1:8">
      <c r="A5" s="72" t="s">
        <v>200</v>
      </c>
      <c r="B5" s="23" t="s">
        <v>72</v>
      </c>
      <c r="C5" s="61" t="s">
        <v>72</v>
      </c>
      <c r="D5" s="61" t="s">
        <v>72</v>
      </c>
      <c r="E5" s="72" t="s">
        <v>201</v>
      </c>
      <c r="F5" s="73" t="s">
        <v>202</v>
      </c>
      <c r="G5" s="56">
        <v>3000000</v>
      </c>
      <c r="H5" s="56">
        <v>14500000</v>
      </c>
    </row>
    <row r="6" s="5" customFormat="1" ht="18.95" customHeight="1" spans="1:8">
      <c r="A6" s="74" t="s">
        <v>203</v>
      </c>
      <c r="B6" s="75" t="s">
        <v>204</v>
      </c>
      <c r="C6" s="28">
        <v>149812</v>
      </c>
      <c r="D6" s="76">
        <v>135298</v>
      </c>
      <c r="E6" s="72" t="s">
        <v>205</v>
      </c>
      <c r="F6" s="73" t="s">
        <v>202</v>
      </c>
      <c r="G6" s="31">
        <v>96385719.2</v>
      </c>
      <c r="H6" s="31">
        <v>60840350.93</v>
      </c>
    </row>
    <row r="7" s="5" customFormat="1" ht="18.95" customHeight="1" spans="1:8">
      <c r="A7" s="41" t="s">
        <v>206</v>
      </c>
      <c r="B7" s="27" t="s">
        <v>204</v>
      </c>
      <c r="C7" s="28">
        <v>115581</v>
      </c>
      <c r="D7" s="76">
        <v>100668</v>
      </c>
      <c r="E7" s="72" t="s">
        <v>207</v>
      </c>
      <c r="F7" s="77" t="s">
        <v>202</v>
      </c>
      <c r="G7" s="78">
        <v>101220000</v>
      </c>
      <c r="H7" s="78">
        <v>109250192.62</v>
      </c>
    </row>
    <row r="8" s="5" customFormat="1" ht="18.95" customHeight="1" spans="1:8">
      <c r="A8" s="36" t="s">
        <v>208</v>
      </c>
      <c r="B8" s="27" t="s">
        <v>204</v>
      </c>
      <c r="C8" s="28">
        <v>48591</v>
      </c>
      <c r="D8" s="76">
        <v>35314</v>
      </c>
      <c r="E8" s="79" t="s">
        <v>209</v>
      </c>
      <c r="F8" s="73" t="s">
        <v>202</v>
      </c>
      <c r="G8" s="56">
        <v>0</v>
      </c>
      <c r="H8" s="56">
        <v>0</v>
      </c>
    </row>
    <row r="9" s="5" customFormat="1" ht="18.95" customHeight="1" spans="1:8">
      <c r="A9" s="80" t="s">
        <v>210</v>
      </c>
      <c r="B9" s="77" t="s">
        <v>204</v>
      </c>
      <c r="C9" s="28">
        <v>6</v>
      </c>
      <c r="D9" s="76">
        <v>6</v>
      </c>
      <c r="E9" s="81" t="s">
        <v>211</v>
      </c>
      <c r="F9" s="73" t="s">
        <v>202</v>
      </c>
      <c r="G9" s="56"/>
      <c r="H9" s="56">
        <v>0</v>
      </c>
    </row>
    <row r="10" s="5" customFormat="1" ht="18.95" customHeight="1" spans="1:8">
      <c r="A10" s="72" t="s">
        <v>212</v>
      </c>
      <c r="B10" s="82" t="s">
        <v>204</v>
      </c>
      <c r="C10" s="28">
        <v>34225</v>
      </c>
      <c r="D10" s="76">
        <v>34624</v>
      </c>
      <c r="E10" s="74" t="s">
        <v>213</v>
      </c>
      <c r="F10" s="73" t="s">
        <v>72</v>
      </c>
      <c r="G10" s="61" t="s">
        <v>72</v>
      </c>
      <c r="H10" s="61" t="s">
        <v>72</v>
      </c>
    </row>
    <row r="11" s="5" customFormat="1" ht="18.95" customHeight="1" spans="1:8">
      <c r="A11" s="72" t="s">
        <v>214</v>
      </c>
      <c r="B11" s="83" t="s">
        <v>204</v>
      </c>
      <c r="C11" s="28">
        <v>1567</v>
      </c>
      <c r="D11" s="76">
        <v>1504</v>
      </c>
      <c r="E11" s="84" t="s">
        <v>215</v>
      </c>
      <c r="F11" s="77" t="s">
        <v>204</v>
      </c>
      <c r="G11" s="28">
        <v>224551</v>
      </c>
      <c r="H11" s="28">
        <v>206002</v>
      </c>
    </row>
    <row r="12" s="5" customFormat="1" ht="18.95" customHeight="1" spans="1:8">
      <c r="A12" s="74" t="s">
        <v>216</v>
      </c>
      <c r="B12" s="75" t="s">
        <v>204</v>
      </c>
      <c r="C12" s="28">
        <v>480</v>
      </c>
      <c r="D12" s="76">
        <v>470</v>
      </c>
      <c r="E12" s="80" t="s">
        <v>217</v>
      </c>
      <c r="F12" s="77" t="s">
        <v>204</v>
      </c>
      <c r="G12" s="28">
        <v>114144</v>
      </c>
      <c r="H12" s="28">
        <v>119986</v>
      </c>
    </row>
    <row r="13" s="5" customFormat="1" ht="18.95" customHeight="1" spans="1:8">
      <c r="A13" s="41" t="s">
        <v>218</v>
      </c>
      <c r="B13" s="27" t="s">
        <v>204</v>
      </c>
      <c r="C13" s="28">
        <v>86343</v>
      </c>
      <c r="D13" s="76">
        <v>83778</v>
      </c>
      <c r="E13" s="72" t="s">
        <v>219</v>
      </c>
      <c r="F13" s="82" t="s">
        <v>220</v>
      </c>
      <c r="G13" s="39">
        <v>758.27</v>
      </c>
      <c r="H13" s="39">
        <v>495.08</v>
      </c>
    </row>
    <row r="14" s="5" customFormat="1" ht="18.95" customHeight="1" spans="1:8">
      <c r="A14" s="33" t="s">
        <v>221</v>
      </c>
      <c r="B14" s="27" t="s">
        <v>204</v>
      </c>
      <c r="C14" s="28">
        <v>25867</v>
      </c>
      <c r="D14" s="76">
        <v>26489</v>
      </c>
      <c r="E14" s="72" t="s">
        <v>222</v>
      </c>
      <c r="F14" s="83" t="s">
        <v>220</v>
      </c>
      <c r="G14" s="85">
        <v>49.31</v>
      </c>
      <c r="H14" s="85">
        <v>56</v>
      </c>
    </row>
    <row r="15" s="5" customFormat="1" ht="18.95" customHeight="1" spans="1:8">
      <c r="A15" s="80" t="s">
        <v>223</v>
      </c>
      <c r="B15" s="86" t="s">
        <v>72</v>
      </c>
      <c r="C15" s="87">
        <v>3650000000</v>
      </c>
      <c r="D15" s="87">
        <v>3332647829.37</v>
      </c>
      <c r="E15" s="74" t="s">
        <v>224</v>
      </c>
      <c r="F15" s="30" t="s">
        <v>72</v>
      </c>
      <c r="G15" s="61" t="s">
        <v>72</v>
      </c>
      <c r="H15" s="61" t="s">
        <v>72</v>
      </c>
    </row>
    <row r="16" s="5" customFormat="1" ht="18.95" customHeight="1" spans="1:8">
      <c r="A16" s="33" t="s">
        <v>225</v>
      </c>
      <c r="B16" s="27" t="s">
        <v>202</v>
      </c>
      <c r="C16" s="28">
        <v>1350000000</v>
      </c>
      <c r="D16" s="28">
        <v>1063510943.58</v>
      </c>
      <c r="E16" s="41" t="s">
        <v>203</v>
      </c>
      <c r="F16" s="27" t="s">
        <v>204</v>
      </c>
      <c r="G16" s="28">
        <v>24152</v>
      </c>
      <c r="H16" s="28">
        <v>24381</v>
      </c>
    </row>
    <row r="17" s="5" customFormat="1" ht="18.95" customHeight="1" spans="1:8">
      <c r="A17" s="80" t="s">
        <v>226</v>
      </c>
      <c r="B17" s="82" t="s">
        <v>227</v>
      </c>
      <c r="C17" s="39">
        <v>22.6827754531784</v>
      </c>
      <c r="D17" s="39">
        <v>22.7235243591027</v>
      </c>
      <c r="E17" s="41" t="s">
        <v>228</v>
      </c>
      <c r="F17" s="27" t="s">
        <v>204</v>
      </c>
      <c r="G17" s="28">
        <v>15424</v>
      </c>
      <c r="H17" s="28">
        <v>15621</v>
      </c>
    </row>
    <row r="18" s="5" customFormat="1" ht="18.95" customHeight="1" spans="1:8">
      <c r="A18" s="72" t="s">
        <v>229</v>
      </c>
      <c r="B18" s="83" t="s">
        <v>227</v>
      </c>
      <c r="C18" s="88">
        <v>16</v>
      </c>
      <c r="D18" s="88">
        <v>16</v>
      </c>
      <c r="E18" s="41" t="s">
        <v>230</v>
      </c>
      <c r="F18" s="27" t="s">
        <v>204</v>
      </c>
      <c r="G18" s="28">
        <v>8728</v>
      </c>
      <c r="H18" s="28">
        <v>8760</v>
      </c>
    </row>
    <row r="19" s="5" customFormat="1" ht="18.95" customHeight="1" spans="1:8">
      <c r="A19" s="72" t="s">
        <v>231</v>
      </c>
      <c r="B19" s="83" t="s">
        <v>227</v>
      </c>
      <c r="C19" s="88">
        <v>8</v>
      </c>
      <c r="D19" s="88">
        <v>8</v>
      </c>
      <c r="E19" s="89" t="s">
        <v>218</v>
      </c>
      <c r="F19" s="90" t="s">
        <v>204</v>
      </c>
      <c r="G19" s="78">
        <v>15424</v>
      </c>
      <c r="H19" s="78">
        <v>15621</v>
      </c>
    </row>
    <row r="20" s="5" customFormat="1" ht="18.95" customHeight="1" spans="1:8">
      <c r="A20" s="72" t="s">
        <v>232</v>
      </c>
      <c r="B20" s="75" t="s">
        <v>227</v>
      </c>
      <c r="C20" s="88">
        <v>20</v>
      </c>
      <c r="D20" s="88">
        <v>20</v>
      </c>
      <c r="E20" s="72" t="s">
        <v>223</v>
      </c>
      <c r="F20" s="23" t="s">
        <v>72</v>
      </c>
      <c r="G20" s="61" t="s">
        <v>72</v>
      </c>
      <c r="H20" s="61" t="s">
        <v>72</v>
      </c>
    </row>
    <row r="21" s="5" customFormat="1" ht="18.95" customHeight="1" spans="1:8">
      <c r="A21" s="72" t="s">
        <v>233</v>
      </c>
      <c r="B21" s="77" t="s">
        <v>220</v>
      </c>
      <c r="C21" s="28">
        <v>38548.9466128046</v>
      </c>
      <c r="D21" s="76">
        <v>39779.5104844947</v>
      </c>
      <c r="E21" s="72" t="s">
        <v>234</v>
      </c>
      <c r="F21" s="83" t="s">
        <v>202</v>
      </c>
      <c r="G21" s="28">
        <v>1359281940</v>
      </c>
      <c r="H21" s="28">
        <v>1393478108.64</v>
      </c>
    </row>
    <row r="22" s="5" customFormat="1" ht="18.95" customHeight="1" spans="1:8">
      <c r="A22" s="74" t="s">
        <v>235</v>
      </c>
      <c r="B22" s="82" t="s">
        <v>72</v>
      </c>
      <c r="C22" s="37" t="s">
        <v>72</v>
      </c>
      <c r="D22" s="91" t="s">
        <v>72</v>
      </c>
      <c r="E22" s="72" t="s">
        <v>236</v>
      </c>
      <c r="F22" s="83" t="s">
        <v>202</v>
      </c>
      <c r="G22" s="28">
        <v>1359281940</v>
      </c>
      <c r="H22" s="28">
        <v>1393478108.64</v>
      </c>
    </row>
    <row r="23" s="65" customFormat="1" ht="18.95" customHeight="1" spans="1:8">
      <c r="A23" s="92" t="s">
        <v>237</v>
      </c>
      <c r="B23" s="93" t="s">
        <v>202</v>
      </c>
      <c r="C23" s="94">
        <v>734625780.59</v>
      </c>
      <c r="D23" s="95">
        <v>696454690.38</v>
      </c>
      <c r="E23" s="96" t="s">
        <v>226</v>
      </c>
      <c r="F23" s="93" t="s">
        <v>227</v>
      </c>
      <c r="G23" s="97">
        <v>24</v>
      </c>
      <c r="H23" s="97">
        <v>23.52</v>
      </c>
    </row>
    <row r="24" s="65" customFormat="1" ht="18.95" customHeight="1" spans="1:8">
      <c r="A24" s="98" t="s">
        <v>238</v>
      </c>
      <c r="B24" s="99" t="s">
        <v>72</v>
      </c>
      <c r="C24" s="37" t="s">
        <v>72</v>
      </c>
      <c r="D24" s="37" t="s">
        <v>72</v>
      </c>
      <c r="E24" s="100" t="s">
        <v>233</v>
      </c>
      <c r="F24" s="99" t="s">
        <v>220</v>
      </c>
      <c r="G24" s="28">
        <v>87424.87</v>
      </c>
      <c r="H24" s="28">
        <v>89205.4355444594</v>
      </c>
    </row>
    <row r="25" s="65" customFormat="1" ht="18.95" customHeight="1" spans="1:8">
      <c r="A25" s="98" t="s">
        <v>239</v>
      </c>
      <c r="B25" s="99" t="s">
        <v>202</v>
      </c>
      <c r="C25" s="28">
        <v>7834280.8</v>
      </c>
      <c r="D25" s="28">
        <v>62909841.69</v>
      </c>
      <c r="E25" s="100" t="s">
        <v>240</v>
      </c>
      <c r="F25" s="99" t="s">
        <v>220</v>
      </c>
      <c r="G25" s="28">
        <v>63000</v>
      </c>
      <c r="H25" s="28">
        <v>66000</v>
      </c>
    </row>
  </sheetData>
  <sheetProtection password="C70D" sheet="1" objects="1"/>
  <mergeCells count="1">
    <mergeCell ref="A2:H2"/>
  </mergeCells>
  <printOptions horizontalCentered="1"/>
  <pageMargins left="0.78740157480315" right="0.590551181102362" top="0.78740157480315" bottom="0.59055118110236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1" sqref="A1"/>
    </sheetView>
  </sheetViews>
  <sheetFormatPr defaultColWidth="9" defaultRowHeight="14.25" outlineLevelCol="7"/>
  <cols>
    <col min="1" max="1" width="33.625" style="7" customWidth="1"/>
    <col min="2" max="2" width="5.125" style="8" customWidth="1"/>
    <col min="3" max="4" width="12.625" style="7" customWidth="1"/>
    <col min="5" max="5" width="39.625" style="7" customWidth="1"/>
    <col min="6" max="6" width="5.125" style="8" customWidth="1"/>
    <col min="7" max="8" width="12.625" style="7" customWidth="1"/>
    <col min="9" max="16384" width="9" style="9"/>
  </cols>
  <sheetData>
    <row r="1" s="1" customFormat="1" ht="24.95" customHeight="1" spans="1:8">
      <c r="A1" s="10" t="s">
        <v>241</v>
      </c>
      <c r="B1" s="11"/>
      <c r="C1" s="10"/>
      <c r="D1" s="10"/>
      <c r="E1" s="10"/>
      <c r="F1" s="11"/>
      <c r="G1" s="10"/>
      <c r="H1" s="10"/>
    </row>
    <row r="2" s="2" customFormat="1" ht="27" customHeight="1" spans="1:8">
      <c r="A2" s="12" t="s">
        <v>242</v>
      </c>
      <c r="B2" s="13"/>
      <c r="C2" s="13"/>
      <c r="D2" s="13"/>
      <c r="E2" s="13"/>
      <c r="F2" s="13"/>
      <c r="G2" s="13"/>
      <c r="H2" s="13"/>
    </row>
    <row r="3" s="3" customFormat="1" ht="20.1" customHeight="1" spans="1:8">
      <c r="A3" s="14"/>
      <c r="B3" s="48"/>
      <c r="C3" s="14"/>
      <c r="D3" s="14"/>
      <c r="E3" s="49"/>
      <c r="F3" s="50"/>
      <c r="G3" s="49"/>
      <c r="H3" s="51" t="s">
        <v>243</v>
      </c>
    </row>
    <row r="4" s="4" customFormat="1" ht="26.1" customHeight="1" spans="1:8">
      <c r="A4" s="17" t="s">
        <v>16</v>
      </c>
      <c r="B4" s="18" t="s">
        <v>198</v>
      </c>
      <c r="C4" s="17" t="s">
        <v>199</v>
      </c>
      <c r="D4" s="52" t="s">
        <v>58</v>
      </c>
      <c r="E4" s="53" t="s">
        <v>16</v>
      </c>
      <c r="F4" s="54" t="s">
        <v>198</v>
      </c>
      <c r="G4" s="53" t="s">
        <v>199</v>
      </c>
      <c r="H4" s="53" t="s">
        <v>58</v>
      </c>
    </row>
    <row r="5" s="5" customFormat="1" ht="23.1" customHeight="1" spans="1:8">
      <c r="A5" s="22" t="s">
        <v>244</v>
      </c>
      <c r="B5" s="23" t="s">
        <v>72</v>
      </c>
      <c r="C5" s="24" t="s">
        <v>72</v>
      </c>
      <c r="D5" s="55" t="s">
        <v>72</v>
      </c>
      <c r="E5" s="33" t="s">
        <v>245</v>
      </c>
      <c r="F5" s="27" t="s">
        <v>202</v>
      </c>
      <c r="G5" s="28">
        <v>600000</v>
      </c>
      <c r="H5" s="28">
        <v>1370000</v>
      </c>
    </row>
    <row r="6" s="5" customFormat="1" ht="23.1" customHeight="1" spans="1:8">
      <c r="A6" s="22" t="s">
        <v>203</v>
      </c>
      <c r="B6" s="23" t="s">
        <v>204</v>
      </c>
      <c r="C6" s="56">
        <v>90718</v>
      </c>
      <c r="D6" s="57">
        <v>88356</v>
      </c>
      <c r="E6" s="33" t="s">
        <v>246</v>
      </c>
      <c r="F6" s="27" t="s">
        <v>202</v>
      </c>
      <c r="G6" s="28">
        <v>0</v>
      </c>
      <c r="H6" s="28">
        <v>0</v>
      </c>
    </row>
    <row r="7" s="5" customFormat="1" ht="23.1" customHeight="1" spans="1:8">
      <c r="A7" s="58" t="s">
        <v>247</v>
      </c>
      <c r="B7" s="30" t="s">
        <v>204</v>
      </c>
      <c r="C7" s="56">
        <v>67436</v>
      </c>
      <c r="D7" s="57">
        <v>61425</v>
      </c>
      <c r="E7" s="33" t="s">
        <v>248</v>
      </c>
      <c r="F7" s="27" t="s">
        <v>202</v>
      </c>
      <c r="G7" s="28">
        <v>770000</v>
      </c>
      <c r="H7" s="28">
        <v>0</v>
      </c>
    </row>
    <row r="8" s="5" customFormat="1" ht="23.1" customHeight="1" spans="1:8">
      <c r="A8" s="33" t="s">
        <v>249</v>
      </c>
      <c r="B8" s="59" t="s">
        <v>204</v>
      </c>
      <c r="C8" s="56">
        <v>23282</v>
      </c>
      <c r="D8" s="57">
        <v>26931</v>
      </c>
      <c r="E8" s="33" t="s">
        <v>250</v>
      </c>
      <c r="F8" s="27" t="s">
        <v>202</v>
      </c>
      <c r="G8" s="28">
        <v>1370000</v>
      </c>
      <c r="H8" s="28">
        <v>1370000</v>
      </c>
    </row>
    <row r="9" s="5" customFormat="1" ht="23.1" customHeight="1" spans="1:8">
      <c r="A9" s="33" t="s">
        <v>218</v>
      </c>
      <c r="B9" s="59" t="s">
        <v>204</v>
      </c>
      <c r="C9" s="56">
        <v>71325</v>
      </c>
      <c r="D9" s="57">
        <v>68783</v>
      </c>
      <c r="E9" s="60" t="s">
        <v>251</v>
      </c>
      <c r="F9" s="27" t="s">
        <v>202</v>
      </c>
      <c r="G9" s="28">
        <v>851340</v>
      </c>
      <c r="H9" s="28">
        <v>0</v>
      </c>
    </row>
    <row r="10" s="5" customFormat="1" ht="23.1" customHeight="1" spans="1:8">
      <c r="A10" s="33" t="s">
        <v>223</v>
      </c>
      <c r="B10" s="59" t="s">
        <v>72</v>
      </c>
      <c r="C10" s="61" t="s">
        <v>72</v>
      </c>
      <c r="D10" s="62" t="s">
        <v>72</v>
      </c>
      <c r="E10" s="60" t="s">
        <v>252</v>
      </c>
      <c r="F10" s="27" t="s">
        <v>202</v>
      </c>
      <c r="G10" s="28">
        <v>0</v>
      </c>
      <c r="H10" s="28">
        <v>0</v>
      </c>
    </row>
    <row r="11" s="5" customFormat="1" ht="23.1" customHeight="1" spans="1:8">
      <c r="A11" s="33" t="s">
        <v>253</v>
      </c>
      <c r="B11" s="27" t="s">
        <v>202</v>
      </c>
      <c r="C11" s="28">
        <v>3560650000</v>
      </c>
      <c r="D11" s="28">
        <v>3944766273.98</v>
      </c>
      <c r="E11" s="33" t="s">
        <v>254</v>
      </c>
      <c r="F11" s="27" t="s">
        <v>72</v>
      </c>
      <c r="G11" s="63" t="s">
        <v>72</v>
      </c>
      <c r="H11" s="63" t="s">
        <v>72</v>
      </c>
    </row>
    <row r="12" s="5" customFormat="1" ht="23.1" customHeight="1" spans="1:8">
      <c r="A12" s="33" t="s">
        <v>255</v>
      </c>
      <c r="B12" s="27" t="s">
        <v>202</v>
      </c>
      <c r="C12" s="28">
        <v>3764030000</v>
      </c>
      <c r="D12" s="28">
        <v>3835017133.45</v>
      </c>
      <c r="E12" s="33" t="s">
        <v>256</v>
      </c>
      <c r="F12" s="59" t="s">
        <v>204</v>
      </c>
      <c r="G12" s="31">
        <v>732457</v>
      </c>
      <c r="H12" s="32">
        <v>732457</v>
      </c>
    </row>
    <row r="13" s="5" customFormat="1" ht="23.1" customHeight="1" spans="1:8">
      <c r="A13" s="33" t="s">
        <v>226</v>
      </c>
      <c r="B13" s="27" t="s">
        <v>227</v>
      </c>
      <c r="C13" s="39">
        <v>11.7878296974254</v>
      </c>
      <c r="D13" s="39">
        <v>10.7325066918209</v>
      </c>
      <c r="E13" s="33" t="s">
        <v>257</v>
      </c>
      <c r="F13" s="64" t="s">
        <v>220</v>
      </c>
      <c r="G13" s="28">
        <v>860</v>
      </c>
      <c r="H13" s="28">
        <v>930</v>
      </c>
    </row>
    <row r="14" s="5" customFormat="1" ht="23.1" customHeight="1" spans="1:8">
      <c r="A14" s="33" t="s">
        <v>229</v>
      </c>
      <c r="B14" s="27" t="s">
        <v>227</v>
      </c>
      <c r="C14" s="39">
        <v>8.5</v>
      </c>
      <c r="D14" s="39">
        <v>8.5</v>
      </c>
      <c r="E14" s="33" t="s">
        <v>258</v>
      </c>
      <c r="F14" s="64" t="s">
        <v>220</v>
      </c>
      <c r="G14" s="28">
        <v>280</v>
      </c>
      <c r="H14" s="28">
        <v>320</v>
      </c>
    </row>
    <row r="15" s="5" customFormat="1" ht="23.1" customHeight="1" spans="1:8">
      <c r="A15" s="33" t="s">
        <v>259</v>
      </c>
      <c r="B15" s="27" t="s">
        <v>227</v>
      </c>
      <c r="C15" s="39">
        <v>2</v>
      </c>
      <c r="D15" s="39">
        <v>2</v>
      </c>
      <c r="E15" s="33" t="s">
        <v>260</v>
      </c>
      <c r="F15" s="64" t="s">
        <v>220</v>
      </c>
      <c r="G15" s="28">
        <v>580</v>
      </c>
      <c r="H15" s="28">
        <v>610</v>
      </c>
    </row>
    <row r="16" s="5" customFormat="1" ht="23.1" customHeight="1" spans="1:8">
      <c r="A16" s="33" t="s">
        <v>233</v>
      </c>
      <c r="B16" s="27" t="s">
        <v>220</v>
      </c>
      <c r="C16" s="28">
        <v>52772.940764108</v>
      </c>
      <c r="D16" s="28">
        <v>55755.3048493087</v>
      </c>
      <c r="E16" s="33" t="s">
        <v>261</v>
      </c>
      <c r="F16" s="27" t="s">
        <v>72</v>
      </c>
      <c r="G16" s="63" t="s">
        <v>72</v>
      </c>
      <c r="H16" s="63" t="s">
        <v>72</v>
      </c>
    </row>
    <row r="17" s="5" customFormat="1" ht="23.1" customHeight="1" spans="1:8">
      <c r="A17" s="33" t="s">
        <v>235</v>
      </c>
      <c r="B17" s="27" t="s">
        <v>72</v>
      </c>
      <c r="C17" s="61" t="s">
        <v>72</v>
      </c>
      <c r="D17" s="62" t="s">
        <v>72</v>
      </c>
      <c r="E17" s="33" t="s">
        <v>262</v>
      </c>
      <c r="F17" s="59" t="s">
        <v>204</v>
      </c>
      <c r="G17" s="31">
        <v>732457</v>
      </c>
      <c r="H17" s="32">
        <v>732457</v>
      </c>
    </row>
    <row r="18" s="5" customFormat="1" ht="23.1" customHeight="1" spans="1:8">
      <c r="A18" s="33" t="s">
        <v>263</v>
      </c>
      <c r="B18" s="27" t="s">
        <v>202</v>
      </c>
      <c r="C18" s="28">
        <v>442927446.16</v>
      </c>
      <c r="D18" s="28">
        <v>411593470.48</v>
      </c>
      <c r="E18" s="33" t="s">
        <v>264</v>
      </c>
      <c r="F18" s="27" t="s">
        <v>220</v>
      </c>
      <c r="G18" s="39">
        <v>73</v>
      </c>
      <c r="H18" s="39">
        <v>73</v>
      </c>
    </row>
    <row r="19" s="5" customFormat="1" ht="23.1" customHeight="1" spans="1:8">
      <c r="A19" s="33" t="s">
        <v>238</v>
      </c>
      <c r="B19" s="27" t="s">
        <v>72</v>
      </c>
      <c r="C19" s="37" t="s">
        <v>72</v>
      </c>
      <c r="D19" s="37" t="s">
        <v>72</v>
      </c>
      <c r="E19" s="33" t="s">
        <v>265</v>
      </c>
      <c r="F19" s="27" t="s">
        <v>220</v>
      </c>
      <c r="G19" s="39">
        <v>56.58</v>
      </c>
      <c r="H19" s="39">
        <v>73</v>
      </c>
    </row>
  </sheetData>
  <sheetProtection password="C70D" sheet="1" objects="1"/>
  <mergeCells count="1">
    <mergeCell ref="A2:H2"/>
  </mergeCells>
  <printOptions horizontalCentered="1"/>
  <pageMargins left="0.78740157480315" right="0.590551181102362" top="0.984251968503937" bottom="0.590551181102362" header="0.31496062992126" footer="0.31496062992126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B1" workbookViewId="0">
      <selection activeCell="K8" sqref="K8"/>
    </sheetView>
  </sheetViews>
  <sheetFormatPr defaultColWidth="9" defaultRowHeight="14.25" outlineLevelCol="7"/>
  <cols>
    <col min="1" max="1" width="33.625" style="7" customWidth="1"/>
    <col min="2" max="2" width="5.125" style="8" customWidth="1"/>
    <col min="3" max="4" width="12.625" style="7" customWidth="1"/>
    <col min="5" max="5" width="39.625" style="7" customWidth="1"/>
    <col min="6" max="6" width="5.125" style="8" customWidth="1"/>
    <col min="7" max="8" width="12.625" style="7" customWidth="1"/>
    <col min="9" max="16384" width="9" style="9"/>
  </cols>
  <sheetData>
    <row r="1" s="1" customFormat="1" ht="18.75" spans="1:8">
      <c r="A1" s="10" t="s">
        <v>266</v>
      </c>
      <c r="B1" s="11"/>
      <c r="C1" s="10"/>
      <c r="D1" s="10"/>
      <c r="E1" s="10"/>
      <c r="F1" s="11"/>
      <c r="G1" s="10"/>
      <c r="H1" s="10"/>
    </row>
    <row r="2" s="2" customFormat="1" ht="41.1" customHeight="1" spans="1:8">
      <c r="A2" s="12" t="s">
        <v>267</v>
      </c>
      <c r="B2" s="13"/>
      <c r="C2" s="13"/>
      <c r="D2" s="13"/>
      <c r="E2" s="13"/>
      <c r="F2" s="13"/>
      <c r="G2" s="13"/>
      <c r="H2" s="13"/>
    </row>
    <row r="3" s="3" customFormat="1" ht="20.1" customHeight="1" spans="1:8">
      <c r="A3" s="14"/>
      <c r="B3" s="15"/>
      <c r="C3" s="14"/>
      <c r="D3" s="14"/>
      <c r="E3" s="14"/>
      <c r="F3" s="15"/>
      <c r="G3" s="14"/>
      <c r="H3" s="16" t="s">
        <v>268</v>
      </c>
    </row>
    <row r="4" s="4" customFormat="1" ht="30" customHeight="1" spans="1:8">
      <c r="A4" s="17" t="s">
        <v>16</v>
      </c>
      <c r="B4" s="18" t="s">
        <v>198</v>
      </c>
      <c r="C4" s="17" t="s">
        <v>199</v>
      </c>
      <c r="D4" s="17" t="s">
        <v>58</v>
      </c>
      <c r="E4" s="19" t="s">
        <v>16</v>
      </c>
      <c r="F4" s="20" t="s">
        <v>198</v>
      </c>
      <c r="G4" s="21" t="s">
        <v>199</v>
      </c>
      <c r="H4" s="21" t="s">
        <v>58</v>
      </c>
    </row>
    <row r="5" s="5" customFormat="1" ht="30" customHeight="1" spans="1:8">
      <c r="A5" s="22" t="s">
        <v>269</v>
      </c>
      <c r="B5" s="23" t="s">
        <v>72</v>
      </c>
      <c r="C5" s="24" t="s">
        <v>72</v>
      </c>
      <c r="D5" s="25" t="s">
        <v>72</v>
      </c>
      <c r="E5" s="26" t="s">
        <v>270</v>
      </c>
      <c r="F5" s="27" t="s">
        <v>204</v>
      </c>
      <c r="G5" s="28">
        <v>28785</v>
      </c>
      <c r="H5" s="28">
        <v>20100</v>
      </c>
    </row>
    <row r="6" s="5" customFormat="1" ht="30" customHeight="1" spans="1:8">
      <c r="A6" s="29" t="s">
        <v>203</v>
      </c>
      <c r="B6" s="30" t="s">
        <v>204</v>
      </c>
      <c r="C6" s="31">
        <v>54364</v>
      </c>
      <c r="D6" s="32">
        <v>48151</v>
      </c>
      <c r="E6" s="33" t="s">
        <v>271</v>
      </c>
      <c r="F6" s="27" t="s">
        <v>202</v>
      </c>
      <c r="G6" s="28">
        <v>328</v>
      </c>
      <c r="H6" s="28">
        <v>266</v>
      </c>
    </row>
    <row r="7" s="5" customFormat="1" ht="30" customHeight="1" spans="1:8">
      <c r="A7" s="34" t="s">
        <v>272</v>
      </c>
      <c r="B7" s="35" t="s">
        <v>204</v>
      </c>
      <c r="C7" s="28">
        <v>0</v>
      </c>
      <c r="D7" s="28">
        <v>0</v>
      </c>
      <c r="E7" s="36" t="s">
        <v>273</v>
      </c>
      <c r="F7" s="27" t="s">
        <v>72</v>
      </c>
      <c r="G7" s="37" t="s">
        <v>72</v>
      </c>
      <c r="H7" s="37" t="s">
        <v>72</v>
      </c>
    </row>
    <row r="8" s="5" customFormat="1" ht="30" customHeight="1" spans="1:8">
      <c r="A8" s="38" t="s">
        <v>274</v>
      </c>
      <c r="B8" s="35" t="s">
        <v>204</v>
      </c>
      <c r="C8" s="28">
        <v>53821</v>
      </c>
      <c r="D8" s="28">
        <v>47901</v>
      </c>
      <c r="E8" s="33" t="s">
        <v>203</v>
      </c>
      <c r="F8" s="27" t="s">
        <v>204</v>
      </c>
      <c r="G8" s="28">
        <v>68279</v>
      </c>
      <c r="H8" s="28">
        <v>65497</v>
      </c>
    </row>
    <row r="9" s="5" customFormat="1" ht="30" customHeight="1" spans="1:8">
      <c r="A9" s="38" t="s">
        <v>223</v>
      </c>
      <c r="B9" s="35" t="s">
        <v>72</v>
      </c>
      <c r="C9" s="37" t="s">
        <v>72</v>
      </c>
      <c r="D9" s="37" t="s">
        <v>72</v>
      </c>
      <c r="E9" s="33" t="s">
        <v>218</v>
      </c>
      <c r="F9" s="27" t="s">
        <v>204</v>
      </c>
      <c r="G9" s="28">
        <v>68279</v>
      </c>
      <c r="H9" s="28">
        <v>65497</v>
      </c>
    </row>
    <row r="10" s="5" customFormat="1" ht="30" customHeight="1" spans="1:8">
      <c r="A10" s="38" t="s">
        <v>253</v>
      </c>
      <c r="B10" s="35" t="s">
        <v>202</v>
      </c>
      <c r="C10" s="28">
        <v>2712195169</v>
      </c>
      <c r="D10" s="28">
        <v>2521002883.25</v>
      </c>
      <c r="E10" s="33" t="s">
        <v>223</v>
      </c>
      <c r="F10" s="27" t="s">
        <v>202</v>
      </c>
      <c r="G10" s="28">
        <v>3458860000</v>
      </c>
      <c r="H10" s="28">
        <v>2593885550.64</v>
      </c>
    </row>
    <row r="11" s="5" customFormat="1" ht="30" customHeight="1" spans="1:8">
      <c r="A11" s="38" t="s">
        <v>255</v>
      </c>
      <c r="B11" s="35" t="s">
        <v>202</v>
      </c>
      <c r="C11" s="28">
        <v>2712195169</v>
      </c>
      <c r="D11" s="28">
        <v>2521002883.25</v>
      </c>
      <c r="E11" s="33" t="s">
        <v>226</v>
      </c>
      <c r="F11" s="27" t="s">
        <v>227</v>
      </c>
      <c r="G11" s="39">
        <v>0.81</v>
      </c>
      <c r="H11" s="39">
        <v>0.916750008269748</v>
      </c>
    </row>
    <row r="12" s="5" customFormat="1" ht="30" customHeight="1" spans="1:8">
      <c r="A12" s="38" t="s">
        <v>226</v>
      </c>
      <c r="B12" s="35" t="s">
        <v>227</v>
      </c>
      <c r="C12" s="28">
        <v>1</v>
      </c>
      <c r="D12" s="28">
        <v>1</v>
      </c>
      <c r="E12" s="33" t="s">
        <v>233</v>
      </c>
      <c r="F12" s="27" t="s">
        <v>220</v>
      </c>
      <c r="G12" s="28">
        <v>50657.74</v>
      </c>
      <c r="H12" s="28">
        <v>39603.12</v>
      </c>
    </row>
    <row r="13" s="5" customFormat="1" ht="30" customHeight="1" spans="1:8">
      <c r="A13" s="38" t="s">
        <v>233</v>
      </c>
      <c r="B13" s="35" t="s">
        <v>220</v>
      </c>
      <c r="C13" s="28">
        <v>58094.4</v>
      </c>
      <c r="D13" s="28">
        <v>52629.44</v>
      </c>
      <c r="E13" s="33" t="s">
        <v>275</v>
      </c>
      <c r="F13" s="27" t="s">
        <v>202</v>
      </c>
      <c r="G13" s="28">
        <v>24797234.4</v>
      </c>
      <c r="H13" s="28">
        <v>23779446</v>
      </c>
    </row>
    <row r="14" s="5" customFormat="1" ht="30" customHeight="1" spans="1:8">
      <c r="A14" s="38" t="s">
        <v>276</v>
      </c>
      <c r="B14" s="35" t="s">
        <v>277</v>
      </c>
      <c r="C14" s="28">
        <v>9528</v>
      </c>
      <c r="D14" s="28">
        <v>9500</v>
      </c>
      <c r="E14" s="40" t="s">
        <v>278</v>
      </c>
      <c r="F14" s="27" t="s">
        <v>202</v>
      </c>
      <c r="G14" s="28">
        <v>24455474.4</v>
      </c>
      <c r="H14" s="28">
        <v>23779446</v>
      </c>
    </row>
    <row r="15" s="5" customFormat="1" ht="30" customHeight="1" spans="1:8">
      <c r="A15" s="38" t="s">
        <v>279</v>
      </c>
      <c r="B15" s="35" t="s">
        <v>277</v>
      </c>
      <c r="C15" s="28">
        <v>9512</v>
      </c>
      <c r="D15" s="28">
        <v>9485</v>
      </c>
      <c r="E15" s="41" t="s">
        <v>280</v>
      </c>
      <c r="F15" s="27" t="s">
        <v>204</v>
      </c>
      <c r="G15" s="28">
        <v>2030</v>
      </c>
      <c r="H15" s="28">
        <v>1807</v>
      </c>
    </row>
    <row r="16" s="6" customFormat="1" ht="28.5" customHeight="1" spans="1:8">
      <c r="A16" s="42"/>
      <c r="B16" s="43"/>
      <c r="C16" s="44"/>
      <c r="D16" s="44"/>
      <c r="E16" s="42"/>
      <c r="F16" s="43"/>
      <c r="G16" s="44"/>
      <c r="H16" s="44"/>
    </row>
    <row r="17" s="6" customFormat="1" ht="16.5" spans="1:8">
      <c r="A17" s="45"/>
      <c r="B17" s="46"/>
      <c r="C17" s="47"/>
      <c r="D17" s="47"/>
      <c r="E17" s="45"/>
      <c r="F17" s="46"/>
      <c r="G17" s="47"/>
      <c r="H17" s="47"/>
    </row>
    <row r="18" s="6" customFormat="1" ht="16.5" spans="1:8">
      <c r="A18" s="45"/>
      <c r="B18" s="46"/>
      <c r="C18" s="47"/>
      <c r="D18" s="47"/>
      <c r="E18" s="45"/>
      <c r="F18" s="46"/>
      <c r="G18" s="47"/>
      <c r="H18" s="47"/>
    </row>
    <row r="19" s="6" customFormat="1" ht="16.5" spans="1:8">
      <c r="A19" s="45"/>
      <c r="B19" s="46"/>
      <c r="C19" s="47"/>
      <c r="D19" s="47"/>
      <c r="E19" s="45"/>
      <c r="F19" s="46"/>
      <c r="G19" s="47"/>
      <c r="H19" s="47"/>
    </row>
    <row r="20" s="6" customFormat="1" ht="16.5" spans="1:8">
      <c r="A20" s="45"/>
      <c r="B20" s="46"/>
      <c r="C20" s="47"/>
      <c r="D20" s="47"/>
      <c r="E20" s="45"/>
      <c r="F20" s="46"/>
      <c r="G20" s="47"/>
      <c r="H20" s="47"/>
    </row>
    <row r="21" s="6" customFormat="1" ht="16.5" spans="1:8">
      <c r="A21" s="45"/>
      <c r="B21" s="46"/>
      <c r="C21" s="47"/>
      <c r="D21" s="47"/>
      <c r="E21" s="45"/>
      <c r="F21" s="46"/>
      <c r="G21" s="47"/>
      <c r="H21" s="47"/>
    </row>
    <row r="22" s="6" customFormat="1" ht="16.5" spans="1:8">
      <c r="A22" s="45"/>
      <c r="B22" s="46"/>
      <c r="C22" s="47"/>
      <c r="D22" s="47"/>
      <c r="E22" s="45"/>
      <c r="F22" s="46"/>
      <c r="G22" s="47"/>
      <c r="H22" s="47"/>
    </row>
    <row r="23" ht="16.5" spans="3:8">
      <c r="C23" s="47"/>
      <c r="D23" s="47"/>
      <c r="G23" s="47"/>
      <c r="H23" s="47"/>
    </row>
    <row r="24" ht="16.5" spans="3:8">
      <c r="C24" s="47"/>
      <c r="D24" s="47"/>
      <c r="G24" s="47"/>
      <c r="H24" s="47"/>
    </row>
    <row r="25" ht="16.5" spans="3:8">
      <c r="C25" s="47"/>
      <c r="D25" s="47"/>
      <c r="G25" s="47"/>
      <c r="H25" s="47"/>
    </row>
  </sheetData>
  <sheetProtection password="C70D" sheet="1" objects="1"/>
  <mergeCells count="1">
    <mergeCell ref="A2:H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B2" workbookViewId="0">
      <selection activeCell="M15" sqref="M15"/>
    </sheetView>
  </sheetViews>
  <sheetFormatPr defaultColWidth="9" defaultRowHeight="13.5"/>
  <cols>
    <col min="1" max="1" width="29" style="256" customWidth="1"/>
    <col min="2" max="2" width="11.625" style="256" customWidth="1"/>
    <col min="3" max="4" width="13.625" style="256" customWidth="1"/>
    <col min="5" max="5" width="15.625" style="256" customWidth="1"/>
    <col min="6" max="6" width="17.625" style="256" customWidth="1"/>
    <col min="7" max="7" width="13.625" style="256" customWidth="1"/>
    <col min="8" max="9" width="9.625" style="256" customWidth="1"/>
    <col min="10" max="16384" width="9" style="9"/>
  </cols>
  <sheetData>
    <row r="1" s="1" customFormat="1" ht="24.95" customHeight="1" spans="1:9">
      <c r="A1" s="10" t="s">
        <v>13</v>
      </c>
      <c r="B1" s="10"/>
      <c r="C1" s="10"/>
      <c r="D1" s="10"/>
      <c r="E1" s="10"/>
      <c r="F1" s="10"/>
      <c r="G1" s="10"/>
      <c r="H1" s="10"/>
      <c r="I1" s="10"/>
    </row>
    <row r="2" s="2" customFormat="1" ht="39.95" customHeight="1" spans="1:9">
      <c r="A2" s="257" t="s">
        <v>14</v>
      </c>
      <c r="B2" s="257"/>
      <c r="C2" s="257"/>
      <c r="D2" s="257"/>
      <c r="E2" s="257"/>
      <c r="F2" s="257"/>
      <c r="G2" s="257"/>
      <c r="H2" s="257"/>
      <c r="I2" s="257"/>
    </row>
    <row r="3" s="225" customFormat="1" ht="15" spans="1:9">
      <c r="A3" s="258"/>
      <c r="B3" s="227"/>
      <c r="C3" s="227"/>
      <c r="D3" s="258"/>
      <c r="E3" s="259"/>
      <c r="F3" s="227"/>
      <c r="G3" s="227"/>
      <c r="H3" s="260"/>
      <c r="I3" s="260" t="s">
        <v>15</v>
      </c>
    </row>
    <row r="4" s="255" customFormat="1" ht="30" customHeight="1" spans="1:9">
      <c r="A4" s="261" t="s">
        <v>16</v>
      </c>
      <c r="B4" s="241" t="s">
        <v>17</v>
      </c>
      <c r="C4" s="241" t="s">
        <v>18</v>
      </c>
      <c r="D4" s="241" t="s">
        <v>19</v>
      </c>
      <c r="E4" s="241" t="s">
        <v>20</v>
      </c>
      <c r="F4" s="241" t="s">
        <v>21</v>
      </c>
      <c r="G4" s="241" t="s">
        <v>22</v>
      </c>
      <c r="H4" s="241" t="s">
        <v>23</v>
      </c>
      <c r="I4" s="241" t="s">
        <v>24</v>
      </c>
    </row>
    <row r="5" s="236" customFormat="1" ht="24.95" customHeight="1" spans="1:9">
      <c r="A5" s="262" t="s">
        <v>25</v>
      </c>
      <c r="B5" s="263">
        <f t="shared" ref="B5" si="0">C5+D5+E5+F5+G5+H5+I5</f>
        <v>285512</v>
      </c>
      <c r="C5" s="264">
        <v>93469</v>
      </c>
      <c r="D5" s="264">
        <v>88417</v>
      </c>
      <c r="E5" s="264">
        <v>-38665</v>
      </c>
      <c r="F5" s="264">
        <v>73417</v>
      </c>
      <c r="G5" s="265">
        <v>71763</v>
      </c>
      <c r="H5" s="264">
        <v>-5704</v>
      </c>
      <c r="I5" s="264">
        <v>2815</v>
      </c>
    </row>
    <row r="6" s="6" customFormat="1" ht="23.1" customHeight="1" spans="1:9">
      <c r="A6" s="266" t="s">
        <v>26</v>
      </c>
      <c r="B6" s="151">
        <f>SUM(B7:B12)</f>
        <v>418822.55</v>
      </c>
      <c r="C6" s="151">
        <f>SUM(C7:C12)</f>
        <v>178169</v>
      </c>
      <c r="D6" s="151">
        <f t="shared" ref="D6:I6" si="1">SUM(D7:D12)</f>
        <v>36685</v>
      </c>
      <c r="E6" s="151">
        <f t="shared" si="1"/>
        <v>41145</v>
      </c>
      <c r="F6" s="151">
        <f t="shared" si="1"/>
        <v>45767</v>
      </c>
      <c r="G6" s="151">
        <f t="shared" si="1"/>
        <v>111750</v>
      </c>
      <c r="H6" s="151">
        <v>2481</v>
      </c>
      <c r="I6" s="151">
        <f t="shared" si="1"/>
        <v>2826</v>
      </c>
    </row>
    <row r="7" s="6" customFormat="1" ht="23.1" customHeight="1" spans="1:9">
      <c r="A7" s="267" t="s">
        <v>27</v>
      </c>
      <c r="B7" s="151">
        <f>SUM(C7:I7)</f>
        <v>196782</v>
      </c>
      <c r="C7" s="151">
        <v>73763</v>
      </c>
      <c r="D7" s="151">
        <v>17027</v>
      </c>
      <c r="E7" s="151">
        <v>35368</v>
      </c>
      <c r="F7" s="151">
        <v>44378</v>
      </c>
      <c r="G7" s="268">
        <v>21054</v>
      </c>
      <c r="H7" s="151">
        <v>2480</v>
      </c>
      <c r="I7" s="151">
        <v>2712</v>
      </c>
    </row>
    <row r="8" s="6" customFormat="1" ht="23.1" customHeight="1" spans="1:9">
      <c r="A8" s="267" t="s">
        <v>28</v>
      </c>
      <c r="B8" s="151">
        <f t="shared" ref="B8:B12" si="2">SUM(C8:I8)</f>
        <v>60082</v>
      </c>
      <c r="C8" s="151"/>
      <c r="D8" s="151">
        <v>18559</v>
      </c>
      <c r="E8" s="151">
        <v>4394</v>
      </c>
      <c r="F8" s="151">
        <v>220</v>
      </c>
      <c r="G8" s="269">
        <v>36909</v>
      </c>
      <c r="H8" s="151"/>
      <c r="I8" s="151"/>
    </row>
    <row r="9" s="6" customFormat="1" ht="23.1" customHeight="1" spans="1:9">
      <c r="A9" s="270" t="s">
        <v>29</v>
      </c>
      <c r="B9" s="151">
        <f t="shared" si="2"/>
        <v>4253.55</v>
      </c>
      <c r="C9" s="151">
        <v>1147</v>
      </c>
      <c r="D9" s="151">
        <v>934</v>
      </c>
      <c r="E9" s="151">
        <v>74</v>
      </c>
      <c r="F9" s="151">
        <v>1115</v>
      </c>
      <c r="G9" s="271">
        <v>951</v>
      </c>
      <c r="H9" s="151">
        <v>0.55</v>
      </c>
      <c r="I9" s="151">
        <v>32</v>
      </c>
    </row>
    <row r="10" s="6" customFormat="1" ht="23.1" customHeight="1" spans="1:9">
      <c r="A10" s="270" t="s">
        <v>30</v>
      </c>
      <c r="B10" s="151">
        <f t="shared" si="2"/>
        <v>53169</v>
      </c>
      <c r="C10" s="151">
        <v>81</v>
      </c>
      <c r="D10" s="151">
        <v>158</v>
      </c>
      <c r="E10" s="151">
        <v>69</v>
      </c>
      <c r="F10" s="151">
        <v>7</v>
      </c>
      <c r="G10" s="151">
        <v>52836</v>
      </c>
      <c r="H10" s="151"/>
      <c r="I10" s="151">
        <v>18</v>
      </c>
    </row>
    <row r="11" s="6" customFormat="1" ht="23.1" customHeight="1" spans="1:9">
      <c r="A11" s="270" t="s">
        <v>31</v>
      </c>
      <c r="B11" s="151">
        <f t="shared" si="2"/>
        <v>4359</v>
      </c>
      <c r="C11" s="151">
        <v>3051</v>
      </c>
      <c r="D11" s="151">
        <v>7</v>
      </c>
      <c r="E11" s="151">
        <v>1240</v>
      </c>
      <c r="F11" s="151">
        <v>47</v>
      </c>
      <c r="G11" s="272"/>
      <c r="H11" s="151"/>
      <c r="I11" s="151">
        <v>14</v>
      </c>
    </row>
    <row r="12" s="6" customFormat="1" ht="23.1" customHeight="1" spans="1:9">
      <c r="A12" s="267" t="s">
        <v>32</v>
      </c>
      <c r="B12" s="151">
        <f t="shared" si="2"/>
        <v>100177</v>
      </c>
      <c r="C12" s="151">
        <v>100127</v>
      </c>
      <c r="D12" s="151"/>
      <c r="E12" s="151"/>
      <c r="F12" s="151"/>
      <c r="G12" s="272"/>
      <c r="H12" s="151"/>
      <c r="I12" s="151">
        <v>50</v>
      </c>
    </row>
    <row r="13" s="6" customFormat="1" ht="23.1" customHeight="1" spans="1:9">
      <c r="A13" s="267" t="s">
        <v>33</v>
      </c>
      <c r="B13" s="151">
        <f>C13+D13+E13+F13+G13+H13+I13</f>
        <v>478108</v>
      </c>
      <c r="C13" s="151">
        <f>SUM(C14:C17)</f>
        <v>215725</v>
      </c>
      <c r="D13" s="151">
        <f t="shared" ref="D13:I13" si="3">SUM(D14:D17)</f>
        <v>23554</v>
      </c>
      <c r="E13" s="151">
        <f t="shared" si="3"/>
        <v>64892</v>
      </c>
      <c r="F13" s="151">
        <f t="shared" si="3"/>
        <v>37504</v>
      </c>
      <c r="G13" s="151">
        <f t="shared" si="3"/>
        <v>129816</v>
      </c>
      <c r="H13" s="151">
        <f t="shared" si="3"/>
        <v>4370</v>
      </c>
      <c r="I13" s="151">
        <f t="shared" si="3"/>
        <v>2247</v>
      </c>
    </row>
    <row r="14" s="6" customFormat="1" ht="23.1" customHeight="1" spans="1:9">
      <c r="A14" s="267" t="s">
        <v>34</v>
      </c>
      <c r="B14" s="151">
        <f>SUM(C14:I14)</f>
        <v>275042</v>
      </c>
      <c r="C14" s="151">
        <v>89409</v>
      </c>
      <c r="D14" s="151">
        <v>23497</v>
      </c>
      <c r="E14" s="151">
        <v>64103</v>
      </c>
      <c r="F14" s="151">
        <v>36218</v>
      </c>
      <c r="G14" s="268">
        <v>55897</v>
      </c>
      <c r="H14" s="151">
        <v>4332</v>
      </c>
      <c r="I14" s="151">
        <v>1586</v>
      </c>
    </row>
    <row r="15" s="6" customFormat="1" ht="23.1" customHeight="1" spans="1:9">
      <c r="A15" s="266" t="s">
        <v>35</v>
      </c>
      <c r="B15" s="151">
        <f t="shared" ref="B15:B18" si="4">SUM(C15:I15)</f>
        <v>2406</v>
      </c>
      <c r="C15" s="151">
        <v>1358</v>
      </c>
      <c r="D15" s="151">
        <v>16</v>
      </c>
      <c r="E15" s="151">
        <v>736</v>
      </c>
      <c r="F15" s="151">
        <v>296</v>
      </c>
      <c r="G15" s="151"/>
      <c r="H15" s="151"/>
      <c r="I15" s="151"/>
    </row>
    <row r="16" s="6" customFormat="1" ht="23.1" customHeight="1" spans="1:9">
      <c r="A16" s="266" t="s">
        <v>36</v>
      </c>
      <c r="B16" s="151">
        <f t="shared" si="4"/>
        <v>124851</v>
      </c>
      <c r="C16" s="151">
        <v>124757</v>
      </c>
      <c r="D16" s="151"/>
      <c r="E16" s="151"/>
      <c r="F16" s="151"/>
      <c r="G16" s="151"/>
      <c r="H16" s="151">
        <v>38</v>
      </c>
      <c r="I16" s="151">
        <v>56</v>
      </c>
    </row>
    <row r="17" s="6" customFormat="1" ht="23.1" customHeight="1" spans="1:9">
      <c r="A17" s="266" t="s">
        <v>37</v>
      </c>
      <c r="B17" s="151">
        <f t="shared" si="4"/>
        <v>75809</v>
      </c>
      <c r="C17" s="151">
        <v>201</v>
      </c>
      <c r="D17" s="151">
        <v>41</v>
      </c>
      <c r="E17" s="151">
        <v>53</v>
      </c>
      <c r="F17" s="151">
        <v>990</v>
      </c>
      <c r="G17" s="269">
        <v>73919</v>
      </c>
      <c r="H17" s="151"/>
      <c r="I17" s="151">
        <f>360+198+47</f>
        <v>605</v>
      </c>
    </row>
    <row r="18" s="6" customFormat="1" ht="23.1" customHeight="1" spans="1:9">
      <c r="A18" s="266" t="s">
        <v>38</v>
      </c>
      <c r="B18" s="151">
        <f t="shared" si="4"/>
        <v>-59285</v>
      </c>
      <c r="C18" s="151">
        <f t="shared" ref="C18:I18" si="5">C6-C13</f>
        <v>-37556</v>
      </c>
      <c r="D18" s="151">
        <f t="shared" si="5"/>
        <v>13131</v>
      </c>
      <c r="E18" s="151">
        <f t="shared" si="5"/>
        <v>-23747</v>
      </c>
      <c r="F18" s="151">
        <f t="shared" si="5"/>
        <v>8263</v>
      </c>
      <c r="G18" s="151">
        <f t="shared" si="5"/>
        <v>-18066</v>
      </c>
      <c r="H18" s="151">
        <f t="shared" si="5"/>
        <v>-1889</v>
      </c>
      <c r="I18" s="151">
        <f t="shared" si="5"/>
        <v>579</v>
      </c>
    </row>
    <row r="19" s="236" customFormat="1" ht="24.95" customHeight="1" spans="1:9">
      <c r="A19" s="273" t="s">
        <v>39</v>
      </c>
      <c r="B19" s="263">
        <f t="shared" ref="B19:I19" si="6">B5+B18</f>
        <v>226227</v>
      </c>
      <c r="C19" s="263">
        <f t="shared" si="6"/>
        <v>55913</v>
      </c>
      <c r="D19" s="263">
        <f t="shared" si="6"/>
        <v>101548</v>
      </c>
      <c r="E19" s="263">
        <f t="shared" si="6"/>
        <v>-62412</v>
      </c>
      <c r="F19" s="263">
        <f t="shared" si="6"/>
        <v>81680</v>
      </c>
      <c r="G19" s="263">
        <f t="shared" si="6"/>
        <v>53697</v>
      </c>
      <c r="H19" s="263">
        <f t="shared" si="6"/>
        <v>-7593</v>
      </c>
      <c r="I19" s="263">
        <f t="shared" si="6"/>
        <v>3394</v>
      </c>
    </row>
  </sheetData>
  <sheetProtection password="C70D" sheet="1" objects="1"/>
  <mergeCells count="2">
    <mergeCell ref="A2:I2"/>
    <mergeCell ref="D3:E3"/>
  </mergeCells>
  <printOptions horizontalCentered="1"/>
  <pageMargins left="0.78740157480315" right="0.590551181102362" top="0.984251968503937" bottom="0.7874015748031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19" sqref="C19"/>
    </sheetView>
  </sheetViews>
  <sheetFormatPr defaultColWidth="9" defaultRowHeight="14.25"/>
  <cols>
    <col min="1" max="1" width="28.125" style="7" customWidth="1"/>
    <col min="2" max="2" width="11.625" style="7" customWidth="1"/>
    <col min="3" max="4" width="13.625" style="7" customWidth="1"/>
    <col min="5" max="5" width="15.625" style="7" customWidth="1"/>
    <col min="6" max="6" width="17.625" style="7" customWidth="1"/>
    <col min="7" max="7" width="13.625" style="7" customWidth="1"/>
    <col min="8" max="9" width="9.625" style="7" customWidth="1"/>
    <col min="10" max="16384" width="9" style="9"/>
  </cols>
  <sheetData>
    <row r="1" s="1" customFormat="1" ht="24.95" customHeight="1" spans="1:9">
      <c r="A1" s="10" t="s">
        <v>40</v>
      </c>
      <c r="B1" s="10"/>
      <c r="C1" s="10"/>
      <c r="D1" s="10"/>
      <c r="E1" s="10"/>
      <c r="F1" s="10"/>
      <c r="G1" s="10"/>
      <c r="H1" s="10"/>
      <c r="I1" s="10"/>
    </row>
    <row r="2" s="2" customFormat="1" ht="27" spans="1:9">
      <c r="A2" s="12" t="s">
        <v>41</v>
      </c>
      <c r="B2" s="13"/>
      <c r="C2" s="13"/>
      <c r="D2" s="237"/>
      <c r="E2" s="13"/>
      <c r="F2" s="13"/>
      <c r="G2" s="13"/>
      <c r="H2" s="13"/>
      <c r="I2" s="13"/>
    </row>
    <row r="3" s="225" customFormat="1" ht="20.1" customHeight="1" spans="1:9">
      <c r="A3" s="238"/>
      <c r="B3" s="238"/>
      <c r="C3" s="238"/>
      <c r="D3" s="239"/>
      <c r="E3" s="238"/>
      <c r="F3" s="238"/>
      <c r="G3" s="238"/>
      <c r="H3" s="238"/>
      <c r="I3" s="200" t="s">
        <v>42</v>
      </c>
    </row>
    <row r="4" s="225" customFormat="1" ht="20.1" customHeight="1" spans="1:9">
      <c r="A4" s="238"/>
      <c r="B4" s="238"/>
      <c r="C4" s="238"/>
      <c r="D4" s="239"/>
      <c r="E4" s="238"/>
      <c r="F4" s="238"/>
      <c r="G4" s="238"/>
      <c r="H4" s="238"/>
      <c r="I4" s="200" t="s">
        <v>43</v>
      </c>
    </row>
    <row r="5" s="196" customFormat="1" ht="30" customHeight="1" spans="1:9">
      <c r="A5" s="240" t="s">
        <v>16</v>
      </c>
      <c r="B5" s="241" t="s">
        <v>17</v>
      </c>
      <c r="C5" s="241" t="s">
        <v>18</v>
      </c>
      <c r="D5" s="241" t="s">
        <v>19</v>
      </c>
      <c r="E5" s="241" t="s">
        <v>20</v>
      </c>
      <c r="F5" s="241" t="s">
        <v>21</v>
      </c>
      <c r="G5" s="241" t="s">
        <v>22</v>
      </c>
      <c r="H5" s="241" t="s">
        <v>23</v>
      </c>
      <c r="I5" s="241" t="s">
        <v>24</v>
      </c>
    </row>
    <row r="6" s="235" customFormat="1" ht="20.1" customHeight="1" spans="1:9">
      <c r="A6" s="242" t="s">
        <v>25</v>
      </c>
      <c r="B6" s="243">
        <v>226227</v>
      </c>
      <c r="C6" s="244">
        <v>55913</v>
      </c>
      <c r="D6" s="244">
        <v>101548</v>
      </c>
      <c r="E6" s="244">
        <v>-62412</v>
      </c>
      <c r="F6" s="244">
        <v>81680</v>
      </c>
      <c r="G6" s="244">
        <v>53697</v>
      </c>
      <c r="H6" s="244">
        <v>-7593</v>
      </c>
      <c r="I6" s="244">
        <v>3394</v>
      </c>
    </row>
    <row r="7" s="6" customFormat="1" ht="20.1" customHeight="1" spans="1:9">
      <c r="A7" s="245" t="s">
        <v>26</v>
      </c>
      <c r="B7" s="246">
        <f>C7+D7+E7+F7+G7+H7+I7</f>
        <v>316155</v>
      </c>
      <c r="C7" s="247">
        <v>104890</v>
      </c>
      <c r="D7" s="247">
        <v>31173</v>
      </c>
      <c r="E7" s="247">
        <v>59878</v>
      </c>
      <c r="F7" s="247">
        <v>42520</v>
      </c>
      <c r="G7" s="247">
        <v>70073</v>
      </c>
      <c r="H7" s="247">
        <v>4870</v>
      </c>
      <c r="I7" s="247">
        <v>2751</v>
      </c>
    </row>
    <row r="8" s="6" customFormat="1" ht="20.1" customHeight="1" spans="1:9">
      <c r="A8" s="248" t="s">
        <v>44</v>
      </c>
      <c r="B8" s="115">
        <f>SUM(C8:I8)</f>
        <v>184129</v>
      </c>
      <c r="C8" s="249">
        <v>71095</v>
      </c>
      <c r="D8" s="249">
        <v>10199</v>
      </c>
      <c r="E8" s="249">
        <v>33339</v>
      </c>
      <c r="F8" s="249">
        <v>41159</v>
      </c>
      <c r="G8" s="249">
        <v>23438</v>
      </c>
      <c r="H8" s="249">
        <v>2378</v>
      </c>
      <c r="I8" s="249">
        <v>2521</v>
      </c>
    </row>
    <row r="9" s="6" customFormat="1" ht="20.1" customHeight="1" spans="1:9">
      <c r="A9" s="248" t="s">
        <v>45</v>
      </c>
      <c r="B9" s="115">
        <f t="shared" ref="B9:B14" si="0">SUM(C9:I9)</f>
        <v>123858</v>
      </c>
      <c r="C9" s="249">
        <v>30430</v>
      </c>
      <c r="D9" s="249">
        <v>19872</v>
      </c>
      <c r="E9" s="249">
        <v>25204</v>
      </c>
      <c r="F9" s="249">
        <v>127</v>
      </c>
      <c r="G9" s="249">
        <v>45735</v>
      </c>
      <c r="H9" s="249">
        <v>2490</v>
      </c>
      <c r="I9" s="249">
        <v>0</v>
      </c>
    </row>
    <row r="10" s="6" customFormat="1" ht="20.1" customHeight="1" spans="1:9">
      <c r="A10" s="250" t="s">
        <v>46</v>
      </c>
      <c r="B10" s="115">
        <f t="shared" si="0"/>
        <v>3396</v>
      </c>
      <c r="C10" s="249">
        <v>82</v>
      </c>
      <c r="D10" s="249">
        <v>1070</v>
      </c>
      <c r="E10" s="249">
        <v>85</v>
      </c>
      <c r="F10" s="249">
        <v>1187</v>
      </c>
      <c r="G10" s="249">
        <v>900</v>
      </c>
      <c r="H10" s="249">
        <v>2</v>
      </c>
      <c r="I10" s="249">
        <v>70</v>
      </c>
    </row>
    <row r="11" s="6" customFormat="1" ht="20.1" customHeight="1" spans="1:9">
      <c r="A11" s="250" t="s">
        <v>47</v>
      </c>
      <c r="B11" s="115">
        <f t="shared" si="0"/>
        <v>0</v>
      </c>
      <c r="C11" s="249">
        <v>0</v>
      </c>
      <c r="D11" s="249">
        <v>0</v>
      </c>
      <c r="E11" s="249"/>
      <c r="F11" s="249"/>
      <c r="G11" s="249"/>
      <c r="H11" s="249"/>
      <c r="I11" s="249"/>
    </row>
    <row r="12" s="6" customFormat="1" ht="20.1" customHeight="1" spans="1:9">
      <c r="A12" s="250" t="s">
        <v>48</v>
      </c>
      <c r="B12" s="115">
        <f t="shared" si="0"/>
        <v>4531</v>
      </c>
      <c r="C12" s="249">
        <v>3237</v>
      </c>
      <c r="D12" s="249">
        <v>7</v>
      </c>
      <c r="E12" s="249">
        <v>1200</v>
      </c>
      <c r="F12" s="249">
        <v>47</v>
      </c>
      <c r="G12" s="249"/>
      <c r="H12" s="249"/>
      <c r="I12" s="249">
        <v>40</v>
      </c>
    </row>
    <row r="13" s="6" customFormat="1" ht="20.1" customHeight="1" spans="1:9">
      <c r="A13" s="250" t="s">
        <v>49</v>
      </c>
      <c r="B13" s="115">
        <f t="shared" si="0"/>
        <v>121</v>
      </c>
      <c r="C13" s="249">
        <v>46</v>
      </c>
      <c r="D13" s="249">
        <v>25</v>
      </c>
      <c r="E13" s="249">
        <v>50</v>
      </c>
      <c r="F13" s="249">
        <v>0</v>
      </c>
      <c r="G13" s="249">
        <v>0</v>
      </c>
      <c r="H13" s="249">
        <v>0</v>
      </c>
      <c r="I13" s="249">
        <v>0</v>
      </c>
    </row>
    <row r="14" s="6" customFormat="1" ht="20.1" customHeight="1" spans="1:9">
      <c r="A14" s="250" t="s">
        <v>50</v>
      </c>
      <c r="B14" s="115">
        <f t="shared" si="0"/>
        <v>120</v>
      </c>
      <c r="C14" s="249">
        <v>0</v>
      </c>
      <c r="D14" s="249"/>
      <c r="E14" s="249"/>
      <c r="F14" s="249"/>
      <c r="G14" s="249"/>
      <c r="H14" s="249"/>
      <c r="I14" s="249">
        <v>120</v>
      </c>
    </row>
    <row r="15" s="6" customFormat="1" ht="20.1" customHeight="1" spans="1:9">
      <c r="A15" s="248" t="s">
        <v>33</v>
      </c>
      <c r="B15" s="115">
        <f>C15+D15+E15+F15+G15+H15+I15</f>
        <v>302175</v>
      </c>
      <c r="C15" s="249">
        <v>100614</v>
      </c>
      <c r="D15" s="249">
        <v>25638</v>
      </c>
      <c r="E15" s="249">
        <v>59878</v>
      </c>
      <c r="F15" s="249">
        <v>38534</v>
      </c>
      <c r="G15" s="249">
        <v>69955</v>
      </c>
      <c r="H15" s="249">
        <v>4869</v>
      </c>
      <c r="I15" s="249">
        <v>2687</v>
      </c>
    </row>
    <row r="16" s="6" customFormat="1" ht="20.1" customHeight="1" spans="1:9">
      <c r="A16" s="248" t="s">
        <v>51</v>
      </c>
      <c r="B16" s="115">
        <f>C16+D16+E16+F16+G16+H16+I16</f>
        <v>295654</v>
      </c>
      <c r="C16" s="249">
        <v>98907</v>
      </c>
      <c r="D16" s="249">
        <v>25629</v>
      </c>
      <c r="E16" s="249">
        <v>59148</v>
      </c>
      <c r="F16" s="249">
        <v>37907</v>
      </c>
      <c r="G16" s="249">
        <v>67494</v>
      </c>
      <c r="H16" s="249">
        <v>4734</v>
      </c>
      <c r="I16" s="249">
        <v>1835</v>
      </c>
    </row>
    <row r="17" s="6" customFormat="1" ht="20.1" customHeight="1" spans="1:9">
      <c r="A17" s="248" t="s">
        <v>52</v>
      </c>
      <c r="B17" s="115">
        <f t="shared" ref="B17:B20" si="1">SUM(C17:I17)</f>
        <v>2587</v>
      </c>
      <c r="C17" s="249">
        <v>1548</v>
      </c>
      <c r="D17" s="249">
        <v>9</v>
      </c>
      <c r="E17" s="249">
        <v>700</v>
      </c>
      <c r="F17" s="249">
        <v>330</v>
      </c>
      <c r="G17" s="249"/>
      <c r="H17" s="249"/>
      <c r="I17" s="249">
        <v>0</v>
      </c>
    </row>
    <row r="18" s="6" customFormat="1" ht="20.1" customHeight="1" spans="1:9">
      <c r="A18" s="250" t="s">
        <v>53</v>
      </c>
      <c r="B18" s="115">
        <f t="shared" si="1"/>
        <v>3814</v>
      </c>
      <c r="C18" s="249">
        <v>159</v>
      </c>
      <c r="D18" s="249">
        <v>0</v>
      </c>
      <c r="E18" s="249">
        <v>30</v>
      </c>
      <c r="F18" s="249">
        <v>297</v>
      </c>
      <c r="G18" s="249">
        <v>2461</v>
      </c>
      <c r="H18" s="249">
        <v>135</v>
      </c>
      <c r="I18" s="249">
        <f>80+612+40</f>
        <v>732</v>
      </c>
    </row>
    <row r="19" s="6" customFormat="1" ht="20.1" customHeight="1" spans="1:9">
      <c r="A19" s="251" t="s">
        <v>54</v>
      </c>
      <c r="B19" s="115">
        <f t="shared" si="1"/>
        <v>120</v>
      </c>
      <c r="C19" s="249">
        <v>0</v>
      </c>
      <c r="D19" s="249"/>
      <c r="E19" s="249"/>
      <c r="F19" s="249"/>
      <c r="G19" s="249"/>
      <c r="H19" s="249"/>
      <c r="I19" s="249">
        <v>120</v>
      </c>
    </row>
    <row r="20" s="6" customFormat="1" ht="20.1" customHeight="1" spans="1:9">
      <c r="A20" s="245" t="s">
        <v>38</v>
      </c>
      <c r="B20" s="115">
        <f t="shared" si="1"/>
        <v>13980</v>
      </c>
      <c r="C20" s="249">
        <f t="shared" ref="C20:I20" si="2">C7-C15</f>
        <v>4276</v>
      </c>
      <c r="D20" s="249">
        <f t="shared" si="2"/>
        <v>5535</v>
      </c>
      <c r="E20" s="249">
        <f t="shared" si="2"/>
        <v>0</v>
      </c>
      <c r="F20" s="249">
        <f t="shared" si="2"/>
        <v>3986</v>
      </c>
      <c r="G20" s="249">
        <f t="shared" si="2"/>
        <v>118</v>
      </c>
      <c r="H20" s="249">
        <f t="shared" si="2"/>
        <v>1</v>
      </c>
      <c r="I20" s="249">
        <f t="shared" si="2"/>
        <v>64</v>
      </c>
    </row>
    <row r="21" s="236" customFormat="1" ht="20.1" customHeight="1" spans="1:9">
      <c r="A21" s="252" t="s">
        <v>39</v>
      </c>
      <c r="B21" s="253">
        <f>C21+D21+E21+F21+G21+H21+I21</f>
        <v>240207</v>
      </c>
      <c r="C21" s="254">
        <f t="shared" ref="C21:I21" si="3">C6+C20</f>
        <v>60189</v>
      </c>
      <c r="D21" s="254">
        <f t="shared" si="3"/>
        <v>107083</v>
      </c>
      <c r="E21" s="254">
        <f t="shared" si="3"/>
        <v>-62412</v>
      </c>
      <c r="F21" s="254">
        <f t="shared" si="3"/>
        <v>85666</v>
      </c>
      <c r="G21" s="254">
        <f t="shared" si="3"/>
        <v>53815</v>
      </c>
      <c r="H21" s="254">
        <f t="shared" si="3"/>
        <v>-7592</v>
      </c>
      <c r="I21" s="254">
        <f t="shared" si="3"/>
        <v>3458</v>
      </c>
    </row>
  </sheetData>
  <sheetProtection password="C70D" sheet="1" objects="1"/>
  <mergeCells count="1">
    <mergeCell ref="A2:I2"/>
  </mergeCells>
  <printOptions horizontalCentered="1"/>
  <pageMargins left="0.78740157480315" right="0.590551181102362" top="0.984251968503937" bottom="0.7874015748031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6" workbookViewId="0">
      <selection activeCell="B21" sqref="B21"/>
    </sheetView>
  </sheetViews>
  <sheetFormatPr defaultColWidth="9" defaultRowHeight="13.5" outlineLevelCol="3"/>
  <cols>
    <col min="1" max="1" width="27.625" style="103" customWidth="1"/>
    <col min="2" max="2" width="13.625" style="103" customWidth="1"/>
    <col min="3" max="3" width="27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55</v>
      </c>
      <c r="B1" s="10"/>
      <c r="C1" s="10"/>
      <c r="D1" s="10"/>
    </row>
    <row r="2" s="2" customFormat="1" ht="45" customHeight="1" spans="1:4">
      <c r="A2" s="12" t="s">
        <v>56</v>
      </c>
      <c r="B2" s="13"/>
      <c r="C2" s="13"/>
      <c r="D2" s="13"/>
    </row>
    <row r="3" s="225" customFormat="1" ht="20.1" customHeight="1" spans="1:4">
      <c r="A3" s="199"/>
      <c r="B3" s="199"/>
      <c r="C3" s="199"/>
      <c r="D3" s="200" t="s">
        <v>57</v>
      </c>
    </row>
    <row r="4" s="225" customFormat="1" ht="20.1" customHeight="1" spans="1:4">
      <c r="A4" s="227"/>
      <c r="B4" s="227"/>
      <c r="C4" s="227"/>
      <c r="D4" s="202" t="s">
        <v>43</v>
      </c>
    </row>
    <row r="5" s="196" customFormat="1" ht="30" customHeight="1" spans="1:4">
      <c r="A5" s="17" t="s">
        <v>16</v>
      </c>
      <c r="B5" s="17" t="s">
        <v>58</v>
      </c>
      <c r="C5" s="17" t="s">
        <v>16</v>
      </c>
      <c r="D5" s="53" t="s">
        <v>58</v>
      </c>
    </row>
    <row r="6" ht="30" customHeight="1" spans="1:4">
      <c r="A6" s="107" t="s">
        <v>59</v>
      </c>
      <c r="B6" s="108">
        <v>71095</v>
      </c>
      <c r="C6" s="107" t="s">
        <v>60</v>
      </c>
      <c r="D6" s="228">
        <v>95773</v>
      </c>
    </row>
    <row r="7" ht="30" customHeight="1" spans="1:4">
      <c r="A7" s="107" t="s">
        <v>61</v>
      </c>
      <c r="B7" s="108">
        <v>30430</v>
      </c>
      <c r="C7" s="107" t="s">
        <v>62</v>
      </c>
      <c r="D7" s="190">
        <v>42</v>
      </c>
    </row>
    <row r="8" ht="30" customHeight="1" spans="1:4">
      <c r="A8" s="107" t="s">
        <v>63</v>
      </c>
      <c r="B8" s="108"/>
      <c r="C8" s="107" t="s">
        <v>64</v>
      </c>
      <c r="D8" s="119"/>
    </row>
    <row r="9" ht="30" customHeight="1" spans="1:4">
      <c r="A9" s="107" t="s">
        <v>65</v>
      </c>
      <c r="B9" s="108">
        <v>82</v>
      </c>
      <c r="C9" s="175" t="s">
        <v>66</v>
      </c>
      <c r="D9" s="119">
        <v>3134</v>
      </c>
    </row>
    <row r="10" ht="30" customHeight="1" spans="1:4">
      <c r="A10" s="107" t="s">
        <v>67</v>
      </c>
      <c r="B10" s="108"/>
      <c r="C10" s="175" t="s">
        <v>68</v>
      </c>
      <c r="D10" s="119">
        <v>1548</v>
      </c>
    </row>
    <row r="11" ht="30" customHeight="1" spans="1:4">
      <c r="A11" s="111" t="s">
        <v>69</v>
      </c>
      <c r="B11" s="108">
        <v>3237</v>
      </c>
      <c r="C11" s="176" t="s">
        <v>70</v>
      </c>
      <c r="D11" s="119">
        <v>159</v>
      </c>
    </row>
    <row r="12" ht="30" customHeight="1" spans="1:4">
      <c r="A12" s="229" t="s">
        <v>71</v>
      </c>
      <c r="B12" s="112">
        <v>46</v>
      </c>
      <c r="C12" s="230" t="s">
        <v>72</v>
      </c>
      <c r="D12" s="115" t="s">
        <v>72</v>
      </c>
    </row>
    <row r="13" ht="30" customHeight="1" spans="1:4">
      <c r="A13" s="121" t="s">
        <v>73</v>
      </c>
      <c r="B13" s="122"/>
      <c r="C13" s="231" t="s">
        <v>72</v>
      </c>
      <c r="D13" s="115" t="s">
        <v>72</v>
      </c>
    </row>
    <row r="14" ht="30" customHeight="1" spans="1:4">
      <c r="A14" s="107" t="s">
        <v>74</v>
      </c>
      <c r="B14" s="108">
        <f>B6+B7+B9+B10+B11+B12</f>
        <v>104890</v>
      </c>
      <c r="C14" s="107" t="s">
        <v>75</v>
      </c>
      <c r="D14" s="119">
        <f>D6+D8+D9+D10+D11</f>
        <v>100614</v>
      </c>
    </row>
    <row r="15" ht="30" customHeight="1" spans="1:4">
      <c r="A15" s="111" t="s">
        <v>76</v>
      </c>
      <c r="B15" s="108"/>
      <c r="C15" s="111" t="s">
        <v>77</v>
      </c>
      <c r="D15" s="228"/>
    </row>
    <row r="16" ht="30" customHeight="1" spans="1:4">
      <c r="A16" s="232" t="s">
        <v>78</v>
      </c>
      <c r="B16" s="184"/>
      <c r="C16" s="232" t="s">
        <v>79</v>
      </c>
      <c r="D16" s="112"/>
    </row>
    <row r="17" ht="30" customHeight="1" spans="1:4">
      <c r="A17" s="111" t="s">
        <v>80</v>
      </c>
      <c r="B17" s="108"/>
      <c r="C17" s="111" t="s">
        <v>81</v>
      </c>
      <c r="D17" s="228"/>
    </row>
    <row r="18" ht="30" customHeight="1" spans="1:4">
      <c r="A18" s="232" t="s">
        <v>82</v>
      </c>
      <c r="B18" s="184"/>
      <c r="C18" s="232" t="s">
        <v>83</v>
      </c>
      <c r="D18" s="112"/>
    </row>
    <row r="19" ht="30" customHeight="1" spans="1:4">
      <c r="A19" s="111" t="s">
        <v>84</v>
      </c>
      <c r="B19" s="112">
        <f>B14+B15+B17</f>
        <v>104890</v>
      </c>
      <c r="C19" s="111" t="s">
        <v>85</v>
      </c>
      <c r="D19" s="119">
        <f>D14+D15+D17</f>
        <v>100614</v>
      </c>
    </row>
    <row r="20" ht="30" customHeight="1" spans="1:4">
      <c r="A20" s="120" t="s">
        <v>72</v>
      </c>
      <c r="B20" s="119" t="s">
        <v>72</v>
      </c>
      <c r="C20" s="169" t="s">
        <v>86</v>
      </c>
      <c r="D20" s="119">
        <f>B19-D19</f>
        <v>4276</v>
      </c>
    </row>
    <row r="21" ht="30" customHeight="1" spans="1:4">
      <c r="A21" s="169" t="s">
        <v>87</v>
      </c>
      <c r="B21" s="128">
        <v>55913</v>
      </c>
      <c r="C21" s="169" t="s">
        <v>88</v>
      </c>
      <c r="D21" s="119">
        <f>B21+D20</f>
        <v>60189</v>
      </c>
    </row>
    <row r="22" s="226" customFormat="1" ht="30" customHeight="1" spans="1:4">
      <c r="A22" s="233" t="s">
        <v>89</v>
      </c>
      <c r="B22" s="180">
        <f>B19+B21</f>
        <v>160803</v>
      </c>
      <c r="C22" s="233" t="s">
        <v>89</v>
      </c>
      <c r="D22" s="180">
        <f>D19+D21</f>
        <v>160803</v>
      </c>
    </row>
    <row r="23" ht="24.95" customHeight="1" spans="1:4">
      <c r="A23" s="234"/>
      <c r="B23" s="194"/>
      <c r="C23" s="234"/>
      <c r="D23" s="194"/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0" workbookViewId="0">
      <selection activeCell="B22" sqref="B22"/>
    </sheetView>
  </sheetViews>
  <sheetFormatPr defaultColWidth="9" defaultRowHeight="13.5" outlineLevelCol="3"/>
  <cols>
    <col min="1" max="1" width="33.625" style="103" customWidth="1"/>
    <col min="2" max="2" width="13.625" style="103" customWidth="1"/>
    <col min="3" max="3" width="25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90</v>
      </c>
      <c r="B1" s="10"/>
      <c r="C1" s="10"/>
      <c r="D1" s="10"/>
    </row>
    <row r="2" s="2" customFormat="1" ht="45" customHeight="1" spans="1:4">
      <c r="A2" s="12" t="s">
        <v>91</v>
      </c>
      <c r="B2" s="13"/>
      <c r="C2" s="13"/>
      <c r="D2" s="13"/>
    </row>
    <row r="3" s="195" customFormat="1" ht="20.1" customHeight="1" spans="1:4">
      <c r="A3" s="199"/>
      <c r="B3" s="199"/>
      <c r="C3" s="199"/>
      <c r="D3" s="200" t="s">
        <v>92</v>
      </c>
    </row>
    <row r="4" s="195" customFormat="1" ht="20.1" customHeight="1" spans="1:4">
      <c r="A4" s="201"/>
      <c r="B4" s="201"/>
      <c r="C4" s="201"/>
      <c r="D4" s="202" t="s">
        <v>43</v>
      </c>
    </row>
    <row r="5" s="196" customFormat="1" ht="30" customHeight="1" spans="1:4">
      <c r="A5" s="203" t="s">
        <v>16</v>
      </c>
      <c r="B5" s="203" t="s">
        <v>58</v>
      </c>
      <c r="C5" s="203" t="s">
        <v>16</v>
      </c>
      <c r="D5" s="203" t="s">
        <v>58</v>
      </c>
    </row>
    <row r="6" s="197" customFormat="1" ht="30" customHeight="1" spans="1:4">
      <c r="A6" s="204" t="s">
        <v>93</v>
      </c>
      <c r="B6" s="205">
        <v>10199</v>
      </c>
      <c r="C6" s="204" t="s">
        <v>94</v>
      </c>
      <c r="D6" s="205">
        <v>18284</v>
      </c>
    </row>
    <row r="7" s="197" customFormat="1" ht="30" customHeight="1" spans="1:4">
      <c r="A7" s="206" t="s">
        <v>95</v>
      </c>
      <c r="B7" s="207">
        <v>299</v>
      </c>
      <c r="C7" s="204" t="s">
        <v>96</v>
      </c>
      <c r="D7" s="207">
        <v>6911</v>
      </c>
    </row>
    <row r="8" s="197" customFormat="1" ht="30" customHeight="1" spans="1:4">
      <c r="A8" s="208" t="s">
        <v>61</v>
      </c>
      <c r="B8" s="209">
        <v>19872</v>
      </c>
      <c r="C8" s="204" t="s">
        <v>97</v>
      </c>
      <c r="D8" s="210">
        <v>434</v>
      </c>
    </row>
    <row r="9" s="197" customFormat="1" ht="30" customHeight="1" spans="1:4">
      <c r="A9" s="211" t="s">
        <v>98</v>
      </c>
      <c r="B9" s="210">
        <v>18284</v>
      </c>
      <c r="C9" s="204" t="s">
        <v>68</v>
      </c>
      <c r="D9" s="210">
        <v>9</v>
      </c>
    </row>
    <row r="10" s="197" customFormat="1" ht="30" customHeight="1" spans="1:4">
      <c r="A10" s="212" t="s">
        <v>99</v>
      </c>
      <c r="B10" s="210">
        <v>1154</v>
      </c>
      <c r="C10" s="204" t="s">
        <v>70</v>
      </c>
      <c r="D10" s="213">
        <v>0</v>
      </c>
    </row>
    <row r="11" s="197" customFormat="1" ht="30" customHeight="1" spans="1:4">
      <c r="A11" s="206" t="s">
        <v>100</v>
      </c>
      <c r="B11" s="214"/>
      <c r="C11" s="215" t="s">
        <v>72</v>
      </c>
      <c r="D11" s="216" t="s">
        <v>72</v>
      </c>
    </row>
    <row r="12" s="197" customFormat="1" ht="30" customHeight="1" spans="1:4">
      <c r="A12" s="211" t="s">
        <v>101</v>
      </c>
      <c r="B12" s="214">
        <v>1070</v>
      </c>
      <c r="C12" s="215" t="s">
        <v>72</v>
      </c>
      <c r="D12" s="216" t="s">
        <v>72</v>
      </c>
    </row>
    <row r="13" s="197" customFormat="1" ht="30" customHeight="1" spans="1:4">
      <c r="A13" s="211" t="s">
        <v>102</v>
      </c>
      <c r="B13" s="214"/>
      <c r="C13" s="215" t="s">
        <v>72</v>
      </c>
      <c r="D13" s="216" t="s">
        <v>72</v>
      </c>
    </row>
    <row r="14" s="197" customFormat="1" ht="30" customHeight="1" spans="1:4">
      <c r="A14" s="211" t="s">
        <v>103</v>
      </c>
      <c r="B14" s="214">
        <v>7</v>
      </c>
      <c r="C14" s="215" t="s">
        <v>72</v>
      </c>
      <c r="D14" s="216" t="s">
        <v>72</v>
      </c>
    </row>
    <row r="15" s="197" customFormat="1" ht="30" customHeight="1" spans="1:4">
      <c r="A15" s="211" t="s">
        <v>104</v>
      </c>
      <c r="B15" s="214">
        <v>25</v>
      </c>
      <c r="C15" s="215" t="s">
        <v>72</v>
      </c>
      <c r="D15" s="217" t="s">
        <v>72</v>
      </c>
    </row>
    <row r="16" s="197" customFormat="1" ht="30" customHeight="1" spans="1:4">
      <c r="A16" s="211" t="s">
        <v>105</v>
      </c>
      <c r="B16" s="108">
        <f>B6+B8+B11+B12+B13+B14+B15</f>
        <v>31173</v>
      </c>
      <c r="C16" s="218" t="s">
        <v>75</v>
      </c>
      <c r="D16" s="108">
        <f>D6+D7+D8+D9+D10</f>
        <v>25638</v>
      </c>
    </row>
    <row r="17" s="197" customFormat="1" ht="30" customHeight="1" spans="1:4">
      <c r="A17" s="211" t="s">
        <v>106</v>
      </c>
      <c r="B17" s="108"/>
      <c r="C17" s="121" t="s">
        <v>77</v>
      </c>
      <c r="D17" s="108">
        <v>0</v>
      </c>
    </row>
    <row r="18" s="197" customFormat="1" ht="30" customHeight="1" spans="1:4">
      <c r="A18" s="211" t="s">
        <v>107</v>
      </c>
      <c r="B18" s="108"/>
      <c r="C18" s="218" t="s">
        <v>81</v>
      </c>
      <c r="D18" s="108">
        <v>0</v>
      </c>
    </row>
    <row r="19" s="197" customFormat="1" ht="30" customHeight="1" spans="1:4">
      <c r="A19" s="212" t="s">
        <v>108</v>
      </c>
      <c r="B19" s="112">
        <f>B16+B17+B18</f>
        <v>31173</v>
      </c>
      <c r="C19" s="219" t="s">
        <v>85</v>
      </c>
      <c r="D19" s="108">
        <f>D16+D17+D18</f>
        <v>25638</v>
      </c>
    </row>
    <row r="20" s="197" customFormat="1" ht="30" customHeight="1" spans="1:4">
      <c r="A20" s="215" t="s">
        <v>72</v>
      </c>
      <c r="B20" s="220" t="s">
        <v>72</v>
      </c>
      <c r="C20" s="121" t="s">
        <v>86</v>
      </c>
      <c r="D20" s="108">
        <f>B19-D19</f>
        <v>5535</v>
      </c>
    </row>
    <row r="21" s="197" customFormat="1" ht="30" customHeight="1" spans="1:4">
      <c r="A21" s="204" t="s">
        <v>109</v>
      </c>
      <c r="B21" s="128">
        <v>101548</v>
      </c>
      <c r="C21" s="218" t="s">
        <v>88</v>
      </c>
      <c r="D21" s="108">
        <f>B21+D20</f>
        <v>107083</v>
      </c>
    </row>
    <row r="22" s="198" customFormat="1" ht="30" customHeight="1" spans="1:4">
      <c r="A22" s="221" t="s">
        <v>89</v>
      </c>
      <c r="B22" s="180">
        <f>B19+B21</f>
        <v>132721</v>
      </c>
      <c r="C22" s="222" t="s">
        <v>89</v>
      </c>
      <c r="D22" s="157">
        <f>D19+D21</f>
        <v>132721</v>
      </c>
    </row>
    <row r="23" ht="24.95" customHeight="1" spans="1:4">
      <c r="A23" s="223"/>
      <c r="B23" s="224"/>
      <c r="C23" s="143"/>
      <c r="D23" s="145"/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0" workbookViewId="0">
      <selection activeCell="B19" sqref="B19"/>
    </sheetView>
  </sheetViews>
  <sheetFormatPr defaultColWidth="9" defaultRowHeight="13.5" outlineLevelCol="3"/>
  <cols>
    <col min="1" max="1" width="29.625" style="103" customWidth="1"/>
    <col min="2" max="2" width="13.625" style="103" customWidth="1"/>
    <col min="3" max="3" width="29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110</v>
      </c>
      <c r="B1" s="10"/>
      <c r="C1" s="10"/>
      <c r="D1" s="10"/>
    </row>
    <row r="2" s="2" customFormat="1" ht="45" customHeight="1" spans="1:4">
      <c r="A2" s="12" t="s">
        <v>111</v>
      </c>
      <c r="B2" s="13"/>
      <c r="C2" s="13"/>
      <c r="D2" s="13"/>
    </row>
    <row r="3" s="3" customFormat="1" ht="20.1" customHeight="1" spans="1:4">
      <c r="A3" s="133"/>
      <c r="B3" s="133"/>
      <c r="C3" s="133"/>
      <c r="D3" s="106" t="s">
        <v>112</v>
      </c>
    </row>
    <row r="4" s="3" customFormat="1" ht="20.1" customHeight="1" spans="1:4">
      <c r="A4" s="49"/>
      <c r="B4" s="49"/>
      <c r="C4" s="49"/>
      <c r="D4" s="51" t="s">
        <v>43</v>
      </c>
    </row>
    <row r="5" s="4" customFormat="1" ht="30" customHeight="1" spans="1:4">
      <c r="A5" s="53" t="s">
        <v>16</v>
      </c>
      <c r="B5" s="53" t="s">
        <v>58</v>
      </c>
      <c r="C5" s="53" t="s">
        <v>16</v>
      </c>
      <c r="D5" s="53" t="s">
        <v>58</v>
      </c>
    </row>
    <row r="6" s="101" customFormat="1" ht="30" customHeight="1" spans="1:4">
      <c r="A6" s="178" t="s">
        <v>59</v>
      </c>
      <c r="B6" s="181">
        <v>33339</v>
      </c>
      <c r="C6" s="182" t="s">
        <v>60</v>
      </c>
      <c r="D6" s="181">
        <v>59148</v>
      </c>
    </row>
    <row r="7" s="101" customFormat="1" ht="30" customHeight="1" spans="1:4">
      <c r="A7" s="175" t="s">
        <v>61</v>
      </c>
      <c r="B7" s="183">
        <v>25204</v>
      </c>
      <c r="C7" s="182" t="s">
        <v>113</v>
      </c>
      <c r="D7" s="181">
        <v>700</v>
      </c>
    </row>
    <row r="8" s="101" customFormat="1" ht="30" customHeight="1" spans="1:4">
      <c r="A8" s="175" t="s">
        <v>63</v>
      </c>
      <c r="B8" s="183">
        <v>20371</v>
      </c>
      <c r="C8" s="178" t="s">
        <v>114</v>
      </c>
      <c r="D8" s="181">
        <v>30</v>
      </c>
    </row>
    <row r="9" s="101" customFormat="1" ht="30" customHeight="1" spans="1:4">
      <c r="A9" s="175" t="s">
        <v>65</v>
      </c>
      <c r="B9" s="184">
        <v>85</v>
      </c>
      <c r="C9" s="185" t="s">
        <v>72</v>
      </c>
      <c r="D9" s="186" t="s">
        <v>72</v>
      </c>
    </row>
    <row r="10" s="101" customFormat="1" ht="30" customHeight="1" spans="1:4">
      <c r="A10" s="187" t="s">
        <v>115</v>
      </c>
      <c r="B10" s="188">
        <v>1200</v>
      </c>
      <c r="C10" s="185" t="s">
        <v>72</v>
      </c>
      <c r="D10" s="186" t="s">
        <v>72</v>
      </c>
    </row>
    <row r="11" s="101" customFormat="1" ht="30" customHeight="1" spans="1:4">
      <c r="A11" s="175" t="s">
        <v>116</v>
      </c>
      <c r="B11" s="184">
        <v>50</v>
      </c>
      <c r="C11" s="185" t="s">
        <v>72</v>
      </c>
      <c r="D11" s="186" t="s">
        <v>72</v>
      </c>
    </row>
    <row r="12" s="101" customFormat="1" ht="30" customHeight="1" spans="1:4">
      <c r="A12" s="175" t="s">
        <v>73</v>
      </c>
      <c r="B12" s="188">
        <v>0</v>
      </c>
      <c r="C12" s="185" t="s">
        <v>72</v>
      </c>
      <c r="D12" s="189" t="s">
        <v>72</v>
      </c>
    </row>
    <row r="13" s="101" customFormat="1" ht="30" customHeight="1" spans="1:4">
      <c r="A13" s="107" t="s">
        <v>117</v>
      </c>
      <c r="B13" s="183">
        <f>B6+B7+B9+B10+B11</f>
        <v>59878</v>
      </c>
      <c r="C13" s="107" t="s">
        <v>118</v>
      </c>
      <c r="D13" s="181">
        <f>D6+D7+D8</f>
        <v>59878</v>
      </c>
    </row>
    <row r="14" s="101" customFormat="1" ht="30" customHeight="1" spans="1:4">
      <c r="A14" s="175" t="s">
        <v>119</v>
      </c>
      <c r="B14" s="183">
        <v>0</v>
      </c>
      <c r="C14" s="175" t="s">
        <v>120</v>
      </c>
      <c r="D14" s="184">
        <v>0</v>
      </c>
    </row>
    <row r="15" s="101" customFormat="1" ht="30" customHeight="1" spans="1:4">
      <c r="A15" s="175" t="s">
        <v>121</v>
      </c>
      <c r="B15" s="183">
        <v>0</v>
      </c>
      <c r="C15" s="175" t="s">
        <v>122</v>
      </c>
      <c r="D15" s="190">
        <v>0</v>
      </c>
    </row>
    <row r="16" s="101" customFormat="1" ht="30" customHeight="1" spans="1:4">
      <c r="A16" s="107" t="s">
        <v>123</v>
      </c>
      <c r="B16" s="191">
        <f>B13+B14+B15</f>
        <v>59878</v>
      </c>
      <c r="C16" s="107" t="s">
        <v>124</v>
      </c>
      <c r="D16" s="181">
        <f>D13+D14+D15</f>
        <v>59878</v>
      </c>
    </row>
    <row r="17" s="101" customFormat="1" ht="30" customHeight="1" spans="1:4">
      <c r="A17" s="140" t="s">
        <v>72</v>
      </c>
      <c r="B17" s="181" t="s">
        <v>72</v>
      </c>
      <c r="C17" s="107" t="s">
        <v>125</v>
      </c>
      <c r="D17" s="119">
        <f>B16-D16</f>
        <v>0</v>
      </c>
    </row>
    <row r="18" s="101" customFormat="1" ht="30" customHeight="1" spans="1:4">
      <c r="A18" s="107" t="s">
        <v>126</v>
      </c>
      <c r="B18" s="128">
        <v>-62412</v>
      </c>
      <c r="C18" s="107" t="s">
        <v>127</v>
      </c>
      <c r="D18" s="181">
        <f>B18+D17</f>
        <v>-62412</v>
      </c>
    </row>
    <row r="19" s="102" customFormat="1" ht="30" customHeight="1" spans="1:4">
      <c r="A19" s="129" t="s">
        <v>89</v>
      </c>
      <c r="B19" s="192">
        <f>B16+B18</f>
        <v>-2534</v>
      </c>
      <c r="C19" s="129" t="s">
        <v>89</v>
      </c>
      <c r="D19" s="193">
        <f>D16+D18</f>
        <v>-2534</v>
      </c>
    </row>
    <row r="20" ht="24.95" customHeight="1" spans="1:4">
      <c r="A20" s="143"/>
      <c r="B20" s="144"/>
      <c r="C20" s="143"/>
      <c r="D20" s="194"/>
    </row>
    <row r="21" ht="24.95" customHeight="1" spans="2:4">
      <c r="B21" s="132"/>
      <c r="D21" s="132"/>
    </row>
    <row r="22" ht="24.95" customHeight="1" spans="2:4">
      <c r="B22" s="132"/>
      <c r="D22" s="132"/>
    </row>
    <row r="23" ht="24.95" customHeight="1" spans="2:4">
      <c r="B23" s="132"/>
      <c r="D23" s="132"/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6" workbookViewId="0">
      <selection activeCell="B33" sqref="B33"/>
    </sheetView>
  </sheetViews>
  <sheetFormatPr defaultColWidth="9" defaultRowHeight="13.5" outlineLevelCol="3"/>
  <cols>
    <col min="1" max="1" width="29.375" style="103" customWidth="1"/>
    <col min="2" max="2" width="13.625" style="103" customWidth="1"/>
    <col min="3" max="3" width="23.625" style="103" customWidth="1"/>
    <col min="4" max="4" width="19.625" style="103" customWidth="1"/>
    <col min="5" max="16384" width="9" style="104"/>
  </cols>
  <sheetData>
    <row r="1" s="1" customFormat="1" ht="24.95" customHeight="1" spans="1:4">
      <c r="A1" s="10" t="s">
        <v>128</v>
      </c>
      <c r="B1" s="10"/>
      <c r="C1" s="10"/>
      <c r="D1" s="10"/>
    </row>
    <row r="2" s="2" customFormat="1" ht="27" spans="1:4">
      <c r="A2" s="12" t="s">
        <v>129</v>
      </c>
      <c r="B2" s="13"/>
      <c r="C2" s="13"/>
      <c r="D2" s="13"/>
    </row>
    <row r="3" s="3" customFormat="1" ht="15" spans="1:4">
      <c r="A3" s="133"/>
      <c r="B3" s="133"/>
      <c r="C3" s="133"/>
      <c r="D3" s="106" t="s">
        <v>130</v>
      </c>
    </row>
    <row r="4" s="3" customFormat="1" ht="20.1" customHeight="1" spans="1:4">
      <c r="A4" s="14"/>
      <c r="B4" s="14"/>
      <c r="C4" s="14"/>
      <c r="D4" s="16" t="s">
        <v>43</v>
      </c>
    </row>
    <row r="5" s="4" customFormat="1" ht="20.1" customHeight="1" spans="1:4">
      <c r="A5" s="163" t="s">
        <v>16</v>
      </c>
      <c r="B5" s="52" t="s">
        <v>58</v>
      </c>
      <c r="C5" s="164"/>
      <c r="D5" s="164"/>
    </row>
    <row r="6" s="4" customFormat="1" ht="30" customHeight="1" spans="1:4">
      <c r="A6" s="165"/>
      <c r="B6" s="166" t="s">
        <v>131</v>
      </c>
      <c r="C6" s="167" t="s">
        <v>132</v>
      </c>
      <c r="D6" s="168" t="s">
        <v>133</v>
      </c>
    </row>
    <row r="7" s="101" customFormat="1" ht="20.1" customHeight="1" spans="1:4">
      <c r="A7" s="169" t="s">
        <v>134</v>
      </c>
      <c r="B7" s="119">
        <f>C7+D7</f>
        <v>41159</v>
      </c>
      <c r="C7" s="119">
        <f>C8+C9</f>
        <v>18088</v>
      </c>
      <c r="D7" s="119">
        <f>D8+D9</f>
        <v>23071</v>
      </c>
    </row>
    <row r="8" s="101" customFormat="1" ht="20.1" customHeight="1" spans="1:4">
      <c r="A8" s="169" t="s">
        <v>135</v>
      </c>
      <c r="B8" s="119">
        <f>C8+D8</f>
        <v>30481</v>
      </c>
      <c r="C8" s="119">
        <v>17238</v>
      </c>
      <c r="D8" s="119">
        <v>13243</v>
      </c>
    </row>
    <row r="9" s="101" customFormat="1" ht="20.1" customHeight="1" spans="1:4">
      <c r="A9" s="169" t="s">
        <v>136</v>
      </c>
      <c r="B9" s="119">
        <f>C9+D9</f>
        <v>10678</v>
      </c>
      <c r="C9" s="119">
        <v>850</v>
      </c>
      <c r="D9" s="119">
        <v>9828</v>
      </c>
    </row>
    <row r="10" s="101" customFormat="1" ht="20.1" customHeight="1" spans="1:4">
      <c r="A10" s="169" t="s">
        <v>61</v>
      </c>
      <c r="B10" s="119">
        <f>C10</f>
        <v>127</v>
      </c>
      <c r="C10" s="119">
        <v>127</v>
      </c>
      <c r="D10" s="115" t="s">
        <v>72</v>
      </c>
    </row>
    <row r="11" s="101" customFormat="1" ht="20.1" customHeight="1" spans="1:4">
      <c r="A11" s="169" t="s">
        <v>65</v>
      </c>
      <c r="B11" s="119">
        <f>C11+D11</f>
        <v>1187</v>
      </c>
      <c r="C11" s="119">
        <v>818</v>
      </c>
      <c r="D11" s="119">
        <v>369</v>
      </c>
    </row>
    <row r="12" s="101" customFormat="1" ht="20.1" customHeight="1" spans="1:4">
      <c r="A12" s="169" t="s">
        <v>115</v>
      </c>
      <c r="B12" s="119">
        <f>D12</f>
        <v>47</v>
      </c>
      <c r="C12" s="115" t="s">
        <v>72</v>
      </c>
      <c r="D12" s="119">
        <v>47</v>
      </c>
    </row>
    <row r="13" s="101" customFormat="1" ht="20.1" customHeight="1" spans="1:4">
      <c r="A13" s="170" t="s">
        <v>116</v>
      </c>
      <c r="B13" s="119">
        <f>C13+D13</f>
        <v>0</v>
      </c>
      <c r="C13" s="119"/>
      <c r="D13" s="119">
        <v>0</v>
      </c>
    </row>
    <row r="14" s="101" customFormat="1" ht="20.1" customHeight="1" spans="1:4">
      <c r="A14" s="169" t="s">
        <v>73</v>
      </c>
      <c r="B14" s="119">
        <f>C14</f>
        <v>0</v>
      </c>
      <c r="C14" s="119">
        <v>0</v>
      </c>
      <c r="D14" s="115" t="s">
        <v>72</v>
      </c>
    </row>
    <row r="15" s="101" customFormat="1" ht="20.1" customHeight="1" spans="1:4">
      <c r="A15" s="169" t="s">
        <v>117</v>
      </c>
      <c r="B15" s="119">
        <f t="shared" ref="B15:B24" si="0">C15+D15</f>
        <v>42520</v>
      </c>
      <c r="C15" s="119">
        <f>C7+C10+C11+C13</f>
        <v>19033</v>
      </c>
      <c r="D15" s="119">
        <f>D7+D11+D12+D13</f>
        <v>23487</v>
      </c>
    </row>
    <row r="16" s="101" customFormat="1" ht="20.1" customHeight="1" spans="1:4">
      <c r="A16" s="169" t="s">
        <v>119</v>
      </c>
      <c r="B16" s="119">
        <f t="shared" si="0"/>
        <v>0</v>
      </c>
      <c r="C16" s="119">
        <v>0</v>
      </c>
      <c r="D16" s="119">
        <v>0</v>
      </c>
    </row>
    <row r="17" s="101" customFormat="1" ht="20.1" customHeight="1" spans="1:4">
      <c r="A17" s="169" t="s">
        <v>121</v>
      </c>
      <c r="B17" s="119">
        <f t="shared" si="0"/>
        <v>0</v>
      </c>
      <c r="C17" s="119">
        <v>0</v>
      </c>
      <c r="D17" s="119">
        <v>0</v>
      </c>
    </row>
    <row r="18" s="101" customFormat="1" ht="20.1" customHeight="1" spans="1:4">
      <c r="A18" s="169" t="s">
        <v>123</v>
      </c>
      <c r="B18" s="119">
        <f t="shared" si="0"/>
        <v>42520</v>
      </c>
      <c r="C18" s="119">
        <f>C15+C16+C17</f>
        <v>19033</v>
      </c>
      <c r="D18" s="119">
        <f>D15+D16+D17</f>
        <v>23487</v>
      </c>
    </row>
    <row r="19" s="101" customFormat="1" ht="20.1" customHeight="1" spans="1:4">
      <c r="A19" s="169" t="s">
        <v>126</v>
      </c>
      <c r="B19" s="128">
        <f t="shared" si="0"/>
        <v>81680</v>
      </c>
      <c r="C19" s="119">
        <v>32437</v>
      </c>
      <c r="D19" s="119">
        <v>49243</v>
      </c>
    </row>
    <row r="20" s="102" customFormat="1" ht="20.1" customHeight="1" spans="1:4">
      <c r="A20" s="171" t="s">
        <v>137</v>
      </c>
      <c r="B20" s="172">
        <f t="shared" si="0"/>
        <v>124200</v>
      </c>
      <c r="C20" s="172">
        <f>C18+C19</f>
        <v>51470</v>
      </c>
      <c r="D20" s="172">
        <f>D18+D19</f>
        <v>72730</v>
      </c>
    </row>
    <row r="21" s="101" customFormat="1" ht="20.1" customHeight="1" spans="1:4">
      <c r="A21" s="173" t="s">
        <v>138</v>
      </c>
      <c r="B21" s="174">
        <f t="shared" si="0"/>
        <v>37907</v>
      </c>
      <c r="C21" s="174">
        <f>C22+C23+C24+C25</f>
        <v>18735</v>
      </c>
      <c r="D21" s="174">
        <f>D22+D23+D24</f>
        <v>19172</v>
      </c>
    </row>
    <row r="22" s="101" customFormat="1" ht="20.1" customHeight="1" spans="1:4">
      <c r="A22" s="175" t="s">
        <v>139</v>
      </c>
      <c r="B22" s="119">
        <f t="shared" si="0"/>
        <v>14619</v>
      </c>
      <c r="C22" s="119">
        <v>13943</v>
      </c>
      <c r="D22" s="119">
        <v>676</v>
      </c>
    </row>
    <row r="23" s="101" customFormat="1" ht="20.1" customHeight="1" spans="1:4">
      <c r="A23" s="175" t="s">
        <v>140</v>
      </c>
      <c r="B23" s="119">
        <f t="shared" si="0"/>
        <v>21382</v>
      </c>
      <c r="C23" s="119">
        <v>2886</v>
      </c>
      <c r="D23" s="119">
        <v>18496</v>
      </c>
    </row>
    <row r="24" s="101" customFormat="1" ht="20.1" customHeight="1" spans="1:4">
      <c r="A24" s="176" t="s">
        <v>141</v>
      </c>
      <c r="B24" s="119">
        <f t="shared" si="0"/>
        <v>49</v>
      </c>
      <c r="C24" s="119">
        <v>49</v>
      </c>
      <c r="D24" s="119">
        <v>0</v>
      </c>
    </row>
    <row r="25" s="101" customFormat="1" ht="20.1" customHeight="1" spans="1:4">
      <c r="A25" s="177" t="s">
        <v>142</v>
      </c>
      <c r="B25" s="119">
        <f>C25</f>
        <v>1857</v>
      </c>
      <c r="C25" s="119">
        <v>1857</v>
      </c>
      <c r="D25" s="115" t="s">
        <v>72</v>
      </c>
    </row>
    <row r="26" s="101" customFormat="1" ht="20.1" customHeight="1" spans="1:4">
      <c r="A26" s="178" t="s">
        <v>113</v>
      </c>
      <c r="B26" s="119">
        <f>D26</f>
        <v>330</v>
      </c>
      <c r="C26" s="115" t="s">
        <v>72</v>
      </c>
      <c r="D26" s="119">
        <v>330</v>
      </c>
    </row>
    <row r="27" s="101" customFormat="1" ht="20.1" customHeight="1" spans="1:4">
      <c r="A27" s="175" t="s">
        <v>114</v>
      </c>
      <c r="B27" s="119">
        <f t="shared" ref="B27:B34" si="1">C27+D27</f>
        <v>297</v>
      </c>
      <c r="C27" s="119">
        <v>297</v>
      </c>
      <c r="D27" s="119">
        <v>0</v>
      </c>
    </row>
    <row r="28" s="101" customFormat="1" ht="20.1" customHeight="1" spans="1:4">
      <c r="A28" s="175" t="s">
        <v>118</v>
      </c>
      <c r="B28" s="119">
        <f t="shared" si="1"/>
        <v>38534</v>
      </c>
      <c r="C28" s="119">
        <f>C21+C27</f>
        <v>19032</v>
      </c>
      <c r="D28" s="119">
        <f>D21+D26+D27</f>
        <v>19502</v>
      </c>
    </row>
    <row r="29" s="101" customFormat="1" ht="20.1" customHeight="1" spans="1:4">
      <c r="A29" s="175" t="s">
        <v>120</v>
      </c>
      <c r="B29" s="119">
        <f t="shared" si="1"/>
        <v>0</v>
      </c>
      <c r="C29" s="119">
        <v>0</v>
      </c>
      <c r="D29" s="119">
        <v>0</v>
      </c>
    </row>
    <row r="30" s="101" customFormat="1" ht="20.1" customHeight="1" spans="1:4">
      <c r="A30" s="175" t="s">
        <v>122</v>
      </c>
      <c r="B30" s="119">
        <f t="shared" si="1"/>
        <v>0</v>
      </c>
      <c r="C30" s="119">
        <v>0</v>
      </c>
      <c r="D30" s="119">
        <v>0</v>
      </c>
    </row>
    <row r="31" s="101" customFormat="1" ht="20.1" customHeight="1" spans="1:4">
      <c r="A31" s="175" t="s">
        <v>124</v>
      </c>
      <c r="B31" s="119">
        <f t="shared" si="1"/>
        <v>38534</v>
      </c>
      <c r="C31" s="119">
        <f>C28+C29+C30</f>
        <v>19032</v>
      </c>
      <c r="D31" s="119">
        <f>D28+D29+D30</f>
        <v>19502</v>
      </c>
    </row>
    <row r="32" s="101" customFormat="1" ht="20.1" customHeight="1" spans="1:4">
      <c r="A32" s="175" t="s">
        <v>125</v>
      </c>
      <c r="B32" s="119">
        <f t="shared" si="1"/>
        <v>3986</v>
      </c>
      <c r="C32" s="119">
        <f>C18-C31</f>
        <v>1</v>
      </c>
      <c r="D32" s="119">
        <f>D18-D31</f>
        <v>3985</v>
      </c>
    </row>
    <row r="33" s="101" customFormat="1" ht="20.1" customHeight="1" spans="1:4">
      <c r="A33" s="175" t="s">
        <v>127</v>
      </c>
      <c r="B33" s="119">
        <f t="shared" si="1"/>
        <v>85666</v>
      </c>
      <c r="C33" s="119">
        <f>C19+C32</f>
        <v>32438</v>
      </c>
      <c r="D33" s="119">
        <f>D19+D32</f>
        <v>53228</v>
      </c>
    </row>
    <row r="34" s="102" customFormat="1" ht="20.1" customHeight="1" spans="1:4">
      <c r="A34" s="179" t="s">
        <v>143</v>
      </c>
      <c r="B34" s="180">
        <f t="shared" si="1"/>
        <v>124200</v>
      </c>
      <c r="C34" s="180">
        <f>C31+C33</f>
        <v>51470</v>
      </c>
      <c r="D34" s="180">
        <f>D31+D33</f>
        <v>72730</v>
      </c>
    </row>
  </sheetData>
  <sheetProtection password="C70D" sheet="1" objects="1"/>
  <mergeCells count="3">
    <mergeCell ref="A2:D2"/>
    <mergeCell ref="B5:D5"/>
    <mergeCell ref="A5:A6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10" workbookViewId="0">
      <selection activeCell="B20" sqref="B20"/>
    </sheetView>
  </sheetViews>
  <sheetFormatPr defaultColWidth="9" defaultRowHeight="13.5" outlineLevelCol="3"/>
  <cols>
    <col min="1" max="1" width="33.625" style="103" customWidth="1"/>
    <col min="2" max="2" width="13.625" style="103" customWidth="1"/>
    <col min="3" max="3" width="27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144</v>
      </c>
      <c r="B1" s="10"/>
      <c r="C1" s="10"/>
      <c r="D1" s="10"/>
    </row>
    <row r="2" s="2" customFormat="1" ht="45" customHeight="1" spans="1:4">
      <c r="A2" s="12" t="s">
        <v>145</v>
      </c>
      <c r="B2" s="13"/>
      <c r="C2" s="146"/>
      <c r="D2" s="13"/>
    </row>
    <row r="3" s="3" customFormat="1" ht="20.1" customHeight="1" spans="1:4">
      <c r="A3" s="133"/>
      <c r="B3" s="133"/>
      <c r="C3" s="147"/>
      <c r="D3" s="106" t="s">
        <v>146</v>
      </c>
    </row>
    <row r="4" s="3" customFormat="1" ht="20.1" customHeight="1" spans="1:4">
      <c r="A4" s="14"/>
      <c r="B4" s="14"/>
      <c r="C4" s="148"/>
      <c r="D4" s="16" t="s">
        <v>43</v>
      </c>
    </row>
    <row r="5" s="4" customFormat="1" ht="30" customHeight="1" spans="1:4">
      <c r="A5" s="17" t="s">
        <v>16</v>
      </c>
      <c r="B5" s="17" t="s">
        <v>58</v>
      </c>
      <c r="C5" s="17" t="s">
        <v>16</v>
      </c>
      <c r="D5" s="17" t="s">
        <v>58</v>
      </c>
    </row>
    <row r="6" s="101" customFormat="1" ht="30" customHeight="1" spans="1:4">
      <c r="A6" s="149" t="s">
        <v>134</v>
      </c>
      <c r="B6" s="108">
        <v>23438</v>
      </c>
      <c r="C6" s="124" t="s">
        <v>138</v>
      </c>
      <c r="D6" s="108">
        <f>D7+D8</f>
        <v>62147</v>
      </c>
    </row>
    <row r="7" s="101" customFormat="1" ht="30" customHeight="1" spans="1:4">
      <c r="A7" s="149" t="s">
        <v>147</v>
      </c>
      <c r="B7" s="108"/>
      <c r="C7" s="124" t="s">
        <v>148</v>
      </c>
      <c r="D7" s="108">
        <v>51730</v>
      </c>
    </row>
    <row r="8" s="101" customFormat="1" ht="30" customHeight="1" spans="1:4">
      <c r="A8" s="149" t="s">
        <v>149</v>
      </c>
      <c r="B8" s="108">
        <v>595</v>
      </c>
      <c r="C8" s="124" t="s">
        <v>150</v>
      </c>
      <c r="D8" s="108">
        <v>10417</v>
      </c>
    </row>
    <row r="9" s="101" customFormat="1" ht="30" customHeight="1" spans="1:4">
      <c r="A9" s="149" t="s">
        <v>151</v>
      </c>
      <c r="B9" s="108">
        <v>687</v>
      </c>
      <c r="C9" s="124" t="s">
        <v>152</v>
      </c>
      <c r="D9" s="108">
        <v>5347</v>
      </c>
    </row>
    <row r="10" s="101" customFormat="1" ht="30" customHeight="1" spans="1:4">
      <c r="A10" s="149" t="s">
        <v>61</v>
      </c>
      <c r="B10" s="108">
        <v>45735</v>
      </c>
      <c r="C10" s="124" t="s">
        <v>114</v>
      </c>
      <c r="D10" s="108">
        <v>2461</v>
      </c>
    </row>
    <row r="11" s="101" customFormat="1" ht="30" customHeight="1" spans="1:4">
      <c r="A11" s="149" t="s">
        <v>153</v>
      </c>
      <c r="B11" s="108">
        <v>44680</v>
      </c>
      <c r="C11" s="150" t="s">
        <v>72</v>
      </c>
      <c r="D11" s="151" t="s">
        <v>72</v>
      </c>
    </row>
    <row r="12" s="101" customFormat="1" ht="30" customHeight="1" spans="1:4">
      <c r="A12" s="149" t="s">
        <v>65</v>
      </c>
      <c r="B12" s="108">
        <v>900</v>
      </c>
      <c r="C12" s="150" t="s">
        <v>72</v>
      </c>
      <c r="D12" s="151" t="s">
        <v>72</v>
      </c>
    </row>
    <row r="13" s="101" customFormat="1" ht="30" customHeight="1" spans="1:4">
      <c r="A13" s="149" t="s">
        <v>154</v>
      </c>
      <c r="B13" s="108"/>
      <c r="C13" s="150" t="s">
        <v>72</v>
      </c>
      <c r="D13" s="151" t="s">
        <v>72</v>
      </c>
    </row>
    <row r="14" s="101" customFormat="1" ht="30" customHeight="1" spans="1:4">
      <c r="A14" s="149" t="s">
        <v>155</v>
      </c>
      <c r="B14" s="108">
        <f>B6+B10+B12+B13</f>
        <v>70073</v>
      </c>
      <c r="C14" s="124" t="s">
        <v>118</v>
      </c>
      <c r="D14" s="108">
        <f>D6+D9+D10</f>
        <v>69955</v>
      </c>
    </row>
    <row r="15" s="101" customFormat="1" ht="30" customHeight="1" spans="1:4">
      <c r="A15" s="149" t="s">
        <v>156</v>
      </c>
      <c r="B15" s="108"/>
      <c r="C15" s="124" t="s">
        <v>120</v>
      </c>
      <c r="D15" s="108"/>
    </row>
    <row r="16" s="101" customFormat="1" ht="30" customHeight="1" spans="1:4">
      <c r="A16" s="152" t="s">
        <v>157</v>
      </c>
      <c r="B16" s="108"/>
      <c r="C16" s="124" t="s">
        <v>122</v>
      </c>
      <c r="D16" s="108"/>
    </row>
    <row r="17" s="101" customFormat="1" ht="30" customHeight="1" spans="1:4">
      <c r="A17" s="153" t="s">
        <v>158</v>
      </c>
      <c r="B17" s="108">
        <f>B14+B15+B16</f>
        <v>70073</v>
      </c>
      <c r="C17" s="124" t="s">
        <v>124</v>
      </c>
      <c r="D17" s="108">
        <f>D14+D15+D16</f>
        <v>69955</v>
      </c>
    </row>
    <row r="18" s="101" customFormat="1" ht="30" customHeight="1" spans="1:4">
      <c r="A18" s="154" t="s">
        <v>72</v>
      </c>
      <c r="B18" s="108" t="s">
        <v>72</v>
      </c>
      <c r="C18" s="124" t="s">
        <v>125</v>
      </c>
      <c r="D18" s="112">
        <f>B17-D17</f>
        <v>118</v>
      </c>
    </row>
    <row r="19" s="101" customFormat="1" ht="30" customHeight="1" spans="1:4">
      <c r="A19" s="155" t="s">
        <v>159</v>
      </c>
      <c r="B19" s="128">
        <v>53697</v>
      </c>
      <c r="C19" s="124" t="s">
        <v>127</v>
      </c>
      <c r="D19" s="122">
        <f>B19+D18</f>
        <v>53815</v>
      </c>
    </row>
    <row r="20" s="102" customFormat="1" ht="30" customHeight="1" spans="1:4">
      <c r="A20" s="156" t="s">
        <v>89</v>
      </c>
      <c r="B20" s="157">
        <f>B17+B19</f>
        <v>123770</v>
      </c>
      <c r="C20" s="158" t="s">
        <v>89</v>
      </c>
      <c r="D20" s="157">
        <f>D17+D19</f>
        <v>123770</v>
      </c>
    </row>
    <row r="21" s="101" customFormat="1" ht="24.95" customHeight="1" spans="1:4">
      <c r="A21" s="159"/>
      <c r="B21" s="160"/>
      <c r="C21" s="161"/>
      <c r="D21" s="162"/>
    </row>
    <row r="22" ht="24.95" customHeight="1" spans="2:4">
      <c r="B22" s="132"/>
      <c r="D22" s="132"/>
    </row>
    <row r="23" ht="24.95" customHeight="1" spans="2:4">
      <c r="B23" s="132"/>
      <c r="D23" s="132"/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opLeftCell="A4" workbookViewId="0">
      <selection activeCell="B17" sqref="B17"/>
    </sheetView>
  </sheetViews>
  <sheetFormatPr defaultColWidth="9" defaultRowHeight="13.5" outlineLevelCol="3"/>
  <cols>
    <col min="1" max="1" width="27.625" style="103" customWidth="1"/>
    <col min="2" max="2" width="13.625" style="103" customWidth="1"/>
    <col min="3" max="3" width="27.625" style="103" customWidth="1"/>
    <col min="4" max="4" width="13.625" style="103" customWidth="1"/>
    <col min="5" max="16384" width="9" style="104"/>
  </cols>
  <sheetData>
    <row r="1" s="1" customFormat="1" ht="24.95" customHeight="1" spans="1:4">
      <c r="A1" s="10" t="s">
        <v>160</v>
      </c>
      <c r="B1" s="10"/>
      <c r="C1" s="10"/>
      <c r="D1" s="10"/>
    </row>
    <row r="2" s="2" customFormat="1" ht="45" customHeight="1" spans="1:4">
      <c r="A2" s="12" t="s">
        <v>161</v>
      </c>
      <c r="B2" s="13"/>
      <c r="C2" s="13"/>
      <c r="D2" s="13"/>
    </row>
    <row r="3" s="3" customFormat="1" ht="20.1" customHeight="1" spans="1:4">
      <c r="A3" s="133"/>
      <c r="B3" s="133"/>
      <c r="C3" s="133"/>
      <c r="D3" s="106" t="s">
        <v>162</v>
      </c>
    </row>
    <row r="4" s="3" customFormat="1" ht="20.1" customHeight="1" spans="1:4">
      <c r="A4" s="14"/>
      <c r="B4" s="14"/>
      <c r="C4" s="14"/>
      <c r="D4" s="16" t="s">
        <v>43</v>
      </c>
    </row>
    <row r="5" s="4" customFormat="1" ht="30" customHeight="1" spans="1:4">
      <c r="A5" s="17" t="s">
        <v>16</v>
      </c>
      <c r="B5" s="17" t="s">
        <v>58</v>
      </c>
      <c r="C5" s="17" t="s">
        <v>16</v>
      </c>
      <c r="D5" s="17" t="s">
        <v>58</v>
      </c>
    </row>
    <row r="6" s="101" customFormat="1" ht="30" customHeight="1" spans="1:4">
      <c r="A6" s="107" t="s">
        <v>163</v>
      </c>
      <c r="B6" s="108">
        <v>2378</v>
      </c>
      <c r="C6" s="134" t="s">
        <v>164</v>
      </c>
      <c r="D6" s="108">
        <v>4668</v>
      </c>
    </row>
    <row r="7" s="101" customFormat="1" ht="30" customHeight="1" spans="1:4">
      <c r="A7" s="107" t="s">
        <v>61</v>
      </c>
      <c r="B7" s="108">
        <v>2490</v>
      </c>
      <c r="C7" s="135" t="s">
        <v>165</v>
      </c>
      <c r="D7" s="112"/>
    </row>
    <row r="8" s="101" customFormat="1" ht="30" customHeight="1" spans="1:4">
      <c r="A8" s="107" t="s">
        <v>65</v>
      </c>
      <c r="B8" s="108">
        <v>2</v>
      </c>
      <c r="C8" s="136" t="s">
        <v>166</v>
      </c>
      <c r="D8" s="122"/>
    </row>
    <row r="9" s="101" customFormat="1" ht="30" customHeight="1" spans="1:4">
      <c r="A9" s="107" t="s">
        <v>154</v>
      </c>
      <c r="B9" s="108"/>
      <c r="C9" s="137" t="s">
        <v>167</v>
      </c>
      <c r="D9" s="108">
        <v>66</v>
      </c>
    </row>
    <row r="10" s="101" customFormat="1" ht="30" customHeight="1" spans="1:4">
      <c r="A10" s="111" t="s">
        <v>73</v>
      </c>
      <c r="B10" s="112"/>
      <c r="C10" s="138" t="s">
        <v>168</v>
      </c>
      <c r="D10" s="112"/>
    </row>
    <row r="11" s="101" customFormat="1" ht="30" customHeight="1" spans="1:4">
      <c r="A11" s="121" t="s">
        <v>155</v>
      </c>
      <c r="B11" s="122">
        <f>B6+B7+B8+B9</f>
        <v>4870</v>
      </c>
      <c r="C11" s="136" t="s">
        <v>169</v>
      </c>
      <c r="D11" s="122">
        <f>D6+D8+D9+D10</f>
        <v>4734</v>
      </c>
    </row>
    <row r="12" s="101" customFormat="1" ht="30" customHeight="1" spans="1:4">
      <c r="A12" s="107" t="s">
        <v>156</v>
      </c>
      <c r="B12" s="108"/>
      <c r="C12" s="139" t="s">
        <v>170</v>
      </c>
      <c r="D12" s="108"/>
    </row>
    <row r="13" s="101" customFormat="1" ht="30" customHeight="1" spans="1:4">
      <c r="A13" s="107" t="s">
        <v>157</v>
      </c>
      <c r="B13" s="108"/>
      <c r="C13" s="139" t="s">
        <v>171</v>
      </c>
      <c r="D13" s="108">
        <v>135</v>
      </c>
    </row>
    <row r="14" s="101" customFormat="1" ht="30" customHeight="1" spans="1:4">
      <c r="A14" s="107" t="s">
        <v>158</v>
      </c>
      <c r="B14" s="108">
        <f>B11+B12+B13</f>
        <v>4870</v>
      </c>
      <c r="C14" s="139" t="s">
        <v>172</v>
      </c>
      <c r="D14" s="108">
        <f>D11+D12+D13</f>
        <v>4869</v>
      </c>
    </row>
    <row r="15" s="101" customFormat="1" ht="30" customHeight="1" spans="1:4">
      <c r="A15" s="140"/>
      <c r="B15" s="108"/>
      <c r="C15" s="139" t="s">
        <v>173</v>
      </c>
      <c r="D15" s="125">
        <f>B14-D14</f>
        <v>1</v>
      </c>
    </row>
    <row r="16" s="101" customFormat="1" ht="30" customHeight="1" spans="1:4">
      <c r="A16" s="107" t="s">
        <v>159</v>
      </c>
      <c r="B16" s="128">
        <v>-7593</v>
      </c>
      <c r="C16" s="139" t="s">
        <v>174</v>
      </c>
      <c r="D16" s="125">
        <f>B16+D15</f>
        <v>-7592</v>
      </c>
    </row>
    <row r="17" s="102" customFormat="1" ht="30" customHeight="1" spans="1:4">
      <c r="A17" s="129" t="s">
        <v>89</v>
      </c>
      <c r="B17" s="130">
        <f>B14+B16</f>
        <v>-2723</v>
      </c>
      <c r="C17" s="141" t="s">
        <v>89</v>
      </c>
      <c r="D17" s="142">
        <f>D14+D16</f>
        <v>-2723</v>
      </c>
    </row>
    <row r="18" ht="24.95" customHeight="1" spans="1:4">
      <c r="A18" s="143"/>
      <c r="B18" s="144"/>
      <c r="C18" s="143"/>
      <c r="D18" s="145"/>
    </row>
    <row r="19" ht="24.95" customHeight="1" spans="2:4">
      <c r="B19" s="132"/>
      <c r="D19" s="132"/>
    </row>
    <row r="20" ht="24.95" customHeight="1" spans="2:4">
      <c r="B20" s="132"/>
      <c r="D20" s="132"/>
    </row>
    <row r="21" ht="24.95" customHeight="1" spans="2:4">
      <c r="B21" s="132"/>
      <c r="D21" s="132"/>
    </row>
    <row r="22" ht="24.95" customHeight="1" spans="2:4">
      <c r="B22" s="132"/>
      <c r="D22" s="132"/>
    </row>
    <row r="23" ht="24.95" customHeight="1" spans="2:4">
      <c r="B23" s="132"/>
      <c r="D23" s="132"/>
    </row>
    <row r="24" ht="24.95" customHeight="1" spans="2:4">
      <c r="B24" s="132"/>
      <c r="D24" s="132"/>
    </row>
    <row r="25" ht="24.95" customHeight="1" spans="2:4">
      <c r="B25" s="132"/>
      <c r="D25" s="132"/>
    </row>
    <row r="26" ht="24.95" customHeight="1" spans="2:4">
      <c r="B26" s="132"/>
      <c r="D26" s="132"/>
    </row>
    <row r="27" ht="24.95" customHeight="1" spans="2:4">
      <c r="B27" s="132"/>
      <c r="D27" s="132"/>
    </row>
    <row r="28" ht="24.95" customHeight="1" spans="2:4">
      <c r="B28" s="132"/>
      <c r="D28" s="132"/>
    </row>
    <row r="29" ht="24.95" customHeight="1" spans="2:4">
      <c r="B29" s="132"/>
      <c r="D29" s="132"/>
    </row>
    <row r="30" ht="24.95" customHeight="1" spans="2:4">
      <c r="B30" s="132"/>
      <c r="D30" s="132"/>
    </row>
    <row r="31" ht="16.5" spans="2:4">
      <c r="B31" s="132"/>
      <c r="D31" s="132"/>
    </row>
    <row r="32" ht="16.5" spans="2:4">
      <c r="B32" s="132"/>
      <c r="D32" s="132"/>
    </row>
    <row r="33" ht="16.5" spans="2:4">
      <c r="B33" s="132"/>
      <c r="D33" s="132"/>
    </row>
    <row r="34" ht="16.5" spans="2:4">
      <c r="B34" s="132"/>
      <c r="D34" s="132"/>
    </row>
    <row r="35" ht="16.5" spans="2:4">
      <c r="B35" s="132"/>
      <c r="D35" s="132"/>
    </row>
  </sheetData>
  <sheetProtection password="C70D" sheet="1" objects="1"/>
  <mergeCells count="1">
    <mergeCell ref="A2:D2"/>
  </mergeCells>
  <printOptions horizontalCentered="1"/>
  <pageMargins left="0.78740157480315" right="0.590551181102362" top="0.984251968503937" bottom="0.78740157480315" header="0.31496062992126" footer="0.31496062992126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预算目录</vt:lpstr>
      <vt:lpstr>2021年执行情况表</vt:lpstr>
      <vt:lpstr>预算总表</vt:lpstr>
      <vt:lpstr>企业职工基本养老收支预算表</vt:lpstr>
      <vt:lpstr>城乡居民基本养老收支预算表</vt:lpstr>
      <vt:lpstr>机关事业单位基本养老收支预算表</vt:lpstr>
      <vt:lpstr>职工基本医疗收支预算表</vt:lpstr>
      <vt:lpstr>城乡居民基本医疗收支预算表</vt:lpstr>
      <vt:lpstr>工伤保险基金收支预算表</vt:lpstr>
      <vt:lpstr>失业保险基金收支预算表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FRL-AN00a</dc:creator>
  <cp:lastModifiedBy>碧海蓝天</cp:lastModifiedBy>
  <dcterms:created xsi:type="dcterms:W3CDTF">2020-12-23T03:28:00Z</dcterms:created>
  <cp:lastPrinted>2022-02-28T06:26:00Z</cp:lastPrinted>
  <dcterms:modified xsi:type="dcterms:W3CDTF">2023-04-25T13:54:25Z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D0614787F2F54E8EB8EC3A08CD9472A8</vt:lpwstr>
  </property>
</Properties>
</file>