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11775" firstSheet="1" activeTab="8"/>
  </bookViews>
  <sheets>
    <sheet name="目录" sheetId="2" state="hidden" r:id="rId1"/>
    <sheet name="表1" sheetId="1" r:id="rId2"/>
    <sheet name="表2" sheetId="3" r:id="rId3"/>
    <sheet name="表3" sheetId="10" r:id="rId4"/>
    <sheet name="表3-原表" sheetId="4" state="hidden" r:id="rId5"/>
    <sheet name="表4" sheetId="9" r:id="rId6"/>
    <sheet name="表5" sheetId="5" r:id="rId7"/>
    <sheet name="表6" sheetId="7" r:id="rId8"/>
    <sheet name="表7" sheetId="8" r:id="rId9"/>
  </sheets>
  <definedNames>
    <definedName name="_xlnm.Print_Area" localSheetId="1">表1!$A$1:$E$24</definedName>
    <definedName name="_xlnm.Print_Area" localSheetId="2">表2!$A$1:$E$39</definedName>
    <definedName name="_xlnm.Print_Area" localSheetId="3">表3!$A$1:$H$25</definedName>
    <definedName name="_xlnm.Print_Area" localSheetId="6">表5!$A$1:$C$18</definedName>
    <definedName name="_xlnm.Print_Area" localSheetId="8">表7!$A$1:$D$14</definedName>
  </definedNames>
  <calcPr calcId="144525"/>
</workbook>
</file>

<file path=xl/comments1.xml><?xml version="1.0" encoding="utf-8"?>
<comments xmlns="http://schemas.openxmlformats.org/spreadsheetml/2006/main">
  <authors>
    <author>Administrator</author>
  </authors>
  <commentList>
    <comment ref="C24" authorId="0">
      <text>
        <r>
          <rPr>
            <b/>
            <sz val="9"/>
            <rFont val="宋体"/>
            <charset val="134"/>
          </rPr>
          <t>Administrator:</t>
        </r>
        <r>
          <rPr>
            <sz val="9"/>
            <rFont val="宋体"/>
            <charset val="134"/>
          </rPr>
          <t xml:space="preserve">
=1629-交投345+中医院77+52发行费</t>
        </r>
      </text>
    </comment>
  </commentList>
</comments>
</file>

<file path=xl/sharedStrings.xml><?xml version="1.0" encoding="utf-8"?>
<sst xmlns="http://schemas.openxmlformats.org/spreadsheetml/2006/main" count="270" uniqueCount="175">
  <si>
    <t>目录</t>
  </si>
  <si>
    <t>表号</t>
  </si>
  <si>
    <t>标题</t>
  </si>
  <si>
    <t>备注</t>
  </si>
  <si>
    <t>表1</t>
  </si>
  <si>
    <t>2022-2023年政府性基金预算收入表</t>
  </si>
  <si>
    <t>表2</t>
  </si>
  <si>
    <t>2022-2023年政府性基金预算支出表</t>
  </si>
  <si>
    <t>表3</t>
  </si>
  <si>
    <t>2022-2023年政府性基金预算收支平衡表</t>
  </si>
  <si>
    <t>表4</t>
  </si>
  <si>
    <t>2022年本级政府专项债务限额和余额情况表</t>
  </si>
  <si>
    <t>表5</t>
  </si>
  <si>
    <t>2023年国有土地使用权出让收入计划表</t>
  </si>
  <si>
    <t>表6</t>
  </si>
  <si>
    <t>2023年城市基础设施配套费收支计划表</t>
  </si>
  <si>
    <t>表7</t>
  </si>
  <si>
    <t>2023年污水处理费收支计划表</t>
  </si>
  <si>
    <t>单位：万元</t>
  </si>
  <si>
    <t>收入项目</t>
  </si>
  <si>
    <t>2022年
调整预算</t>
  </si>
  <si>
    <t>2022年
执行数</t>
  </si>
  <si>
    <t>2023年
预算数</t>
  </si>
  <si>
    <t>增幅%</t>
  </si>
  <si>
    <t>收入合计</t>
  </si>
  <si>
    <t>一、港口建设费收入</t>
  </si>
  <si>
    <t>二、国家电影事业发展专项资金收入</t>
  </si>
  <si>
    <t>三、国有土地收益基金收入</t>
  </si>
  <si>
    <t>四、农业土地开发资金收入</t>
  </si>
  <si>
    <t>五、国有土地使用权出让收入</t>
  </si>
  <si>
    <t>土地出让价款收入</t>
  </si>
  <si>
    <t>补缴的土地价款</t>
  </si>
  <si>
    <t>划拨土地收入</t>
  </si>
  <si>
    <t>缴纳新增建设用地土地有偿使用费</t>
  </si>
  <si>
    <t>其他土地出让收入</t>
  </si>
  <si>
    <t>六、城市基础设施配套费收入</t>
  </si>
  <si>
    <t>七、污水处理费收入</t>
  </si>
  <si>
    <t>八、其他政府性基金收入</t>
  </si>
  <si>
    <t>九、专项债务对应项目专项收入</t>
  </si>
  <si>
    <t xml:space="preserve">  国有土地使用权出让金专项债务对应项目专项收入  </t>
  </si>
  <si>
    <t xml:space="preserve">  农业土地开发资金专项债务对应项目专项收入  </t>
  </si>
  <si>
    <t xml:space="preserve">  城市基础设施配套费专项债务对应项目专项收入  </t>
  </si>
  <si>
    <t xml:space="preserve">  污水处理费专项债务对应项目专项收入  </t>
  </si>
  <si>
    <t xml:space="preserve">  其他政府性基金专项债务对应项目专项收入  </t>
  </si>
  <si>
    <t>支出项目</t>
  </si>
  <si>
    <t>支出合计</t>
  </si>
  <si>
    <t>一、文化旅游体育与传媒支出</t>
  </si>
  <si>
    <t>国家电影事业发展专项资金安排的支出</t>
  </si>
  <si>
    <t>旅游发展基金支出</t>
  </si>
  <si>
    <t>二、社会保障和就业</t>
  </si>
  <si>
    <t>大中型水库移民后期扶持基金支出</t>
  </si>
  <si>
    <t>小型水库移民扶助基金安排的支出</t>
  </si>
  <si>
    <t>三、城乡社区支出</t>
  </si>
  <si>
    <t>国有土地使用权出让收入安排的支出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</si>
  <si>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</si>
  <si>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</si>
  <si>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</si>
  <si>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</si>
  <si>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</si>
  <si>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</si>
  <si>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</si>
  <si>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</si>
  <si>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</si>
  <si>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</si>
  <si>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</si>
  <si>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</si>
  <si>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国有土地收益基金安排的支出</t>
  </si>
  <si>
    <t>农业土地开发资金安排的支出</t>
  </si>
  <si>
    <t>城市基础设施配套费安排的支出</t>
  </si>
  <si>
    <t>污水处理费安排的支出</t>
  </si>
  <si>
    <t>四、农林水支出</t>
  </si>
  <si>
    <t>大中型水库库区基金安排的支出</t>
  </si>
  <si>
    <t>三峡水库库区基金支出</t>
  </si>
  <si>
    <t>国家重大水利工程建设基金安排的支出</t>
  </si>
  <si>
    <t>五、其他支出</t>
  </si>
  <si>
    <t>其他政府性基金及对应专项债务收入安排的支出</t>
  </si>
  <si>
    <t>彩票发行销售机构业务费安排的支出</t>
  </si>
  <si>
    <t>彩票公益金安排的支出</t>
  </si>
  <si>
    <t>六、债务付息支出</t>
  </si>
  <si>
    <t>七、债务发行费用支出</t>
  </si>
  <si>
    <t>收              入</t>
  </si>
  <si>
    <t>支                    出</t>
  </si>
  <si>
    <t>项目</t>
  </si>
  <si>
    <t>2022年
调整预算数</t>
  </si>
  <si>
    <t>一、政府性基金收入</t>
  </si>
  <si>
    <t>一、政府性基金支出</t>
  </si>
  <si>
    <t>1.国有土地收益基金收入</t>
  </si>
  <si>
    <t>1.文化旅游体育与传媒支出</t>
  </si>
  <si>
    <t>2.农业土地开发资金收入</t>
  </si>
  <si>
    <t>2.社会保障和就业支出</t>
  </si>
  <si>
    <t>3.国有土地使用权出让收入</t>
  </si>
  <si>
    <t>3.城乡社区支出</t>
  </si>
  <si>
    <t xml:space="preserve">  土地出让价款收入</t>
  </si>
  <si>
    <t xml:space="preserve">  补缴的土地价款</t>
  </si>
  <si>
    <t xml:space="preserve">  划拨土地收入</t>
  </si>
  <si>
    <t xml:space="preserve">  缴纳新增建设用地土地有偿使用费</t>
  </si>
  <si>
    <t xml:space="preserve">  其他土地出让收入</t>
  </si>
  <si>
    <t>4.城市基础设施配套费收入</t>
  </si>
  <si>
    <t>4.农林水支出</t>
  </si>
  <si>
    <t>5.污水处理费收入</t>
  </si>
  <si>
    <t>5.其他支出</t>
  </si>
  <si>
    <t>6.其他政府性基金收入</t>
  </si>
  <si>
    <t>6.债务付息支出</t>
  </si>
  <si>
    <t>7.专项债务对应项目专项收入</t>
  </si>
  <si>
    <t>7.债务发行费用支出</t>
  </si>
  <si>
    <t>二、转移性收入</t>
  </si>
  <si>
    <t>二、转移性支出</t>
  </si>
  <si>
    <t>1.政府性基金转移收入</t>
  </si>
  <si>
    <t>1.政府性基金转移支付支出</t>
  </si>
  <si>
    <t>2.专项债券转贷收入</t>
  </si>
  <si>
    <t>2.专项债券还本支出</t>
  </si>
  <si>
    <t>3.调入资金</t>
  </si>
  <si>
    <t>3.调出资金</t>
  </si>
  <si>
    <t>4.上年结余收入</t>
  </si>
  <si>
    <t>4.年终结余</t>
  </si>
  <si>
    <t>收入总计</t>
  </si>
  <si>
    <t>支出总计</t>
  </si>
  <si>
    <t>2021-2022年政府性基金预算收支平衡表</t>
  </si>
  <si>
    <t>2021年
调整预算数</t>
  </si>
  <si>
    <t>2021年
执行数</t>
  </si>
  <si>
    <t>2022年
预算数</t>
  </si>
  <si>
    <t xml:space="preserve">   减：结转下年支出</t>
  </si>
  <si>
    <t xml:space="preserve">       累计净结余</t>
  </si>
  <si>
    <t>2022年
专项债务限额</t>
  </si>
  <si>
    <t>2022年
专项债务转贷额</t>
  </si>
  <si>
    <t>2022年专项债务
偿还本金额</t>
  </si>
  <si>
    <t>2022年末
专项债务余额</t>
  </si>
  <si>
    <t>大冶市本级</t>
  </si>
  <si>
    <t>单位：亩、万元</t>
  </si>
  <si>
    <t>2023年预算</t>
  </si>
  <si>
    <t>一、国有土地使用权出让毛收入</t>
  </si>
  <si>
    <t>1.商住项目收入</t>
  </si>
  <si>
    <t>2.工业项目收入</t>
  </si>
  <si>
    <t>3.历年清欠收入</t>
  </si>
  <si>
    <t>4.平台项目收入</t>
  </si>
  <si>
    <t>5.其他项目收入</t>
  </si>
  <si>
    <t>二、缴纳新增建设用地有偿使用费</t>
  </si>
  <si>
    <t>上缴省级，单独列示</t>
  </si>
  <si>
    <t>三、国有土地出让各项计提收入</t>
  </si>
  <si>
    <t>单独列示</t>
  </si>
  <si>
    <t>3.教育资金收入</t>
  </si>
  <si>
    <t>4.农田水利建设资金收入</t>
  </si>
  <si>
    <t>5.廉租房保障资金收入</t>
  </si>
  <si>
    <t>在“其他土地出让金收入”中列示</t>
  </si>
  <si>
    <t>四、国有土地使用权出让净收入</t>
  </si>
  <si>
    <t>含廉租房保障资金计提收入1000万元</t>
  </si>
  <si>
    <t>项目名称</t>
  </si>
  <si>
    <t>计算说明</t>
  </si>
  <si>
    <t>一、上年结余</t>
  </si>
  <si>
    <t>二、本年收入</t>
  </si>
  <si>
    <t>三、本年支出</t>
  </si>
  <si>
    <t>1.城市基础设施建设维护与管理</t>
  </si>
  <si>
    <t>2.乡镇国土空间总体规划编制经费</t>
  </si>
  <si>
    <t>合同价413万元，预计2023年支付200万元</t>
  </si>
  <si>
    <t>3.市国土空间总体规划编制经费</t>
  </si>
  <si>
    <t>合同价785万元，已支付336.5万元，预计2023年支付200万元</t>
  </si>
  <si>
    <t>4.城市基础设施建设维护与管理支出</t>
  </si>
  <si>
    <t>根据市政府对冶城管文[2022]13号文件批示意见，建议2023年安排城市基础设施建设维护与管理项目资金2000万元</t>
  </si>
  <si>
    <t>5.城市环境卫生</t>
  </si>
  <si>
    <t>根据黄石市关于生活垃圾焚烧厂调整垃圾处理费问题的专题会议规定的标准（垃圾处理费63.28元/吨、餐厨垃圾处理费210元/吨、渗漏液150元/吨）和垃圾处理量预计资金需求800万元</t>
  </si>
  <si>
    <t>6.其他由配套费安排的支出</t>
  </si>
  <si>
    <t>与乡镇结算城市基础设施配套费</t>
  </si>
  <si>
    <t>四、年终结余</t>
  </si>
  <si>
    <t>一、上年结转</t>
  </si>
  <si>
    <t>1.大冶市域内污水处理费</t>
  </si>
  <si>
    <t>水务集团征收</t>
  </si>
  <si>
    <t>2.铁山和下陆污水处理费</t>
  </si>
  <si>
    <t>城管局征收</t>
  </si>
  <si>
    <t>3.其他收入</t>
  </si>
  <si>
    <t>1.市城西北工业废水处理厂</t>
  </si>
  <si>
    <t>按保底水量及其基本单价计算，预计全年污水处理费3674万元。其中政府性基金列支2890万元，其余从一般公共预算中安排</t>
  </si>
  <si>
    <t>2.市城南污水处理厂</t>
  </si>
  <si>
    <t>按每月污水处理费140万元计算，全年预计1680万元</t>
  </si>
  <si>
    <t>3.代征手续费</t>
  </si>
  <si>
    <t>水务集团代征城区污水处理费4%手续费3900*4%=156万元，城管局征收铁山和下陆区污水处理费4%的手续费860*4%≈34万元，共计190万元</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</si>
</sst>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176" formatCode="_ * #,##0_ ;_ * \-#,##0_ ;_ * &quot;-&quot;??_ ;_ @_ "/>
    <numFmt numFmtId="177" formatCode="0.00_ "/>
    <numFmt numFmtId="178" formatCode="_(* #,##0_);_(* \(#,##0\);_(* &quot;-&quot;_);_(@_)"/>
    <numFmt numFmtId="179" formatCode="_(* #,##0.00_);_(* \(#,##0.00\);_(* &quot;-&quot;??_);_(@_)"/>
    <numFmt numFmtId="180" formatCode="#,##0_);[Red]\(#,##0\)"/>
    <numFmt numFmtId="181" formatCode="#,##0_ "/>
    <numFmt numFmtId="182" formatCode="_ * #,##0.0_ ;_ * \-#,##0.0_ ;_ * &quot;-&quot;??_ ;_ @_ "/>
  </numFmts>
  <fonts count="47">
    <font>
      <sz val="11"/>
      <color theme="1"/>
      <name val="等线"/>
      <charset val="134"/>
      <scheme val="minor"/>
    </font>
    <font>
      <sz val="14"/>
      <color theme="1"/>
      <name val="黑体"/>
      <charset val="134"/>
    </font>
    <font>
      <sz val="20"/>
      <color theme="1"/>
      <name val="方正小标宋简体"/>
      <charset val="134"/>
    </font>
    <font>
      <sz val="11"/>
      <color theme="1"/>
      <name val="楷体_GB2312"/>
      <charset val="134"/>
    </font>
    <font>
      <sz val="11"/>
      <color theme="1"/>
      <name val="黑体"/>
      <charset val="134"/>
    </font>
    <font>
      <sz val="11"/>
      <color theme="1"/>
      <name val="宋体"/>
      <charset val="134"/>
    </font>
    <font>
      <sz val="11"/>
      <color theme="1"/>
      <name val="Arial Narrow"/>
      <charset val="134"/>
    </font>
    <font>
      <sz val="10"/>
      <color indexed="8"/>
      <name val="宋体"/>
      <charset val="134"/>
    </font>
    <font>
      <sz val="11"/>
      <name val="宋体"/>
      <charset val="134"/>
    </font>
    <font>
      <b/>
      <sz val="11"/>
      <name val="宋体"/>
      <charset val="134"/>
    </font>
    <font>
      <sz val="10.5"/>
      <name val="宋体"/>
      <charset val="134"/>
    </font>
    <font>
      <sz val="10.5"/>
      <color indexed="8"/>
      <name val="宋体"/>
      <charset val="134"/>
    </font>
    <font>
      <sz val="10"/>
      <name val="宋体"/>
      <charset val="134"/>
    </font>
    <font>
      <b/>
      <sz val="20"/>
      <color theme="1"/>
      <name val="方正小标宋_GBK"/>
      <charset val="134"/>
    </font>
    <font>
      <sz val="13"/>
      <color theme="1"/>
      <name val="楷体_GB2312"/>
      <charset val="134"/>
    </font>
    <font>
      <b/>
      <sz val="11"/>
      <color theme="1"/>
      <name val="宋体"/>
      <charset val="134"/>
    </font>
    <font>
      <sz val="10.5"/>
      <color theme="1"/>
      <name val="宋体"/>
      <charset val="134"/>
    </font>
    <font>
      <sz val="10"/>
      <color theme="1"/>
      <name val="宋体"/>
      <charset val="134"/>
    </font>
    <font>
      <b/>
      <sz val="11"/>
      <color theme="1"/>
      <name val="Arial Narrow"/>
      <charset val="134"/>
    </font>
    <font>
      <sz val="11"/>
      <color indexed="8"/>
      <name val="Arial Narrow"/>
      <charset val="134"/>
    </font>
    <font>
      <b/>
      <sz val="11"/>
      <color theme="1"/>
      <name val="等线"/>
      <charset val="134"/>
      <scheme val="minor"/>
    </font>
    <font>
      <sz val="9"/>
      <color theme="1"/>
      <name val="宋体"/>
      <charset val="134"/>
    </font>
    <font>
      <b/>
      <sz val="12.5"/>
      <color theme="1"/>
      <name val="宋体"/>
      <charset val="134"/>
    </font>
    <font>
      <sz val="12.5"/>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2"/>
      <name val="宋体"/>
      <charset val="134"/>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宋体"/>
      <charset val="134"/>
    </font>
    <font>
      <b/>
      <sz val="9"/>
      <name val="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24" fillId="4" borderId="0" applyNumberFormat="0" applyBorder="0" applyAlignment="0" applyProtection="0">
      <alignment vertical="center"/>
    </xf>
    <xf numFmtId="0" fontId="25" fillId="5" borderId="4" applyNumberFormat="0" applyAlignment="0" applyProtection="0">
      <alignment vertical="center"/>
    </xf>
    <xf numFmtId="44" fontId="0" fillId="0" borderId="0" applyFont="0" applyFill="0" applyBorder="0" applyAlignment="0" applyProtection="0">
      <alignment vertical="center"/>
    </xf>
    <xf numFmtId="178" fontId="0" fillId="0" borderId="0" applyFont="0" applyFill="0" applyBorder="0" applyAlignment="0" applyProtection="0">
      <alignment vertical="center"/>
    </xf>
    <xf numFmtId="0" fontId="24" fillId="6" borderId="0" applyNumberFormat="0" applyBorder="0" applyAlignment="0" applyProtection="0">
      <alignment vertical="center"/>
    </xf>
    <xf numFmtId="0" fontId="26" fillId="7" borderId="0" applyNumberFormat="0" applyBorder="0" applyAlignment="0" applyProtection="0">
      <alignment vertical="center"/>
    </xf>
    <xf numFmtId="179" fontId="0" fillId="0" borderId="0" applyFont="0" applyFill="0" applyBorder="0" applyAlignment="0" applyProtection="0">
      <alignment vertical="center"/>
    </xf>
    <xf numFmtId="0" fontId="27" fillId="0" borderId="0"/>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9" borderId="5" applyNumberFormat="0" applyFont="0" applyAlignment="0" applyProtection="0">
      <alignment vertical="center"/>
    </xf>
    <xf numFmtId="0" fontId="28"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179" fontId="27" fillId="0" borderId="0" applyFont="0" applyFill="0" applyBorder="0" applyAlignment="0" applyProtection="0"/>
    <xf numFmtId="0" fontId="35" fillId="0" borderId="6" applyNumberFormat="0" applyFill="0" applyAlignment="0" applyProtection="0">
      <alignment vertical="center"/>
    </xf>
    <xf numFmtId="0" fontId="36" fillId="0" borderId="6" applyNumberFormat="0" applyFill="0" applyAlignment="0" applyProtection="0">
      <alignment vertical="center"/>
    </xf>
    <xf numFmtId="0" fontId="28" fillId="11" borderId="0" applyNumberFormat="0" applyBorder="0" applyAlignment="0" applyProtection="0">
      <alignment vertical="center"/>
    </xf>
    <xf numFmtId="0" fontId="31" fillId="0" borderId="7" applyNumberFormat="0" applyFill="0" applyAlignment="0" applyProtection="0">
      <alignment vertical="center"/>
    </xf>
    <xf numFmtId="0" fontId="28" fillId="12" borderId="0" applyNumberFormat="0" applyBorder="0" applyAlignment="0" applyProtection="0">
      <alignment vertical="center"/>
    </xf>
    <xf numFmtId="0" fontId="37" fillId="13" borderId="8" applyNumberFormat="0" applyAlignment="0" applyProtection="0">
      <alignment vertical="center"/>
    </xf>
    <xf numFmtId="0" fontId="38" fillId="13" borderId="4" applyNumberFormat="0" applyAlignment="0" applyProtection="0">
      <alignment vertical="center"/>
    </xf>
    <xf numFmtId="0" fontId="39" fillId="14" borderId="9" applyNumberFormat="0" applyAlignment="0" applyProtection="0">
      <alignment vertical="center"/>
    </xf>
    <xf numFmtId="0" fontId="24" fillId="15" borderId="0" applyNumberFormat="0" applyBorder="0" applyAlignment="0" applyProtection="0">
      <alignment vertical="center"/>
    </xf>
    <xf numFmtId="0" fontId="28" fillId="16" borderId="0" applyNumberFormat="0" applyBorder="0" applyAlignment="0" applyProtection="0">
      <alignment vertical="center"/>
    </xf>
    <xf numFmtId="0" fontId="40" fillId="0" borderId="10" applyNumberFormat="0" applyFill="0" applyAlignment="0" applyProtection="0">
      <alignment vertical="center"/>
    </xf>
    <xf numFmtId="0" fontId="41" fillId="0" borderId="11" applyNumberFormat="0" applyFill="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24" fillId="19" borderId="0" applyNumberFormat="0" applyBorder="0" applyAlignment="0" applyProtection="0">
      <alignment vertical="center"/>
    </xf>
    <xf numFmtId="0" fontId="28"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0" fillId="0" borderId="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8" fillId="29" borderId="0" applyNumberFormat="0" applyBorder="0" applyAlignment="0" applyProtection="0">
      <alignment vertical="center"/>
    </xf>
    <xf numFmtId="0" fontId="24"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4" fillId="33" borderId="0" applyNumberFormat="0" applyBorder="0" applyAlignment="0" applyProtection="0">
      <alignment vertical="center"/>
    </xf>
    <xf numFmtId="0" fontId="28" fillId="34" borderId="0" applyNumberFormat="0" applyBorder="0" applyAlignment="0" applyProtection="0">
      <alignment vertical="center"/>
    </xf>
    <xf numFmtId="0" fontId="0" fillId="0" borderId="0">
      <alignment vertical="center"/>
    </xf>
    <xf numFmtId="0" fontId="44" fillId="0" borderId="0">
      <alignment vertical="center"/>
    </xf>
    <xf numFmtId="179" fontId="0" fillId="0" borderId="0" applyFont="0" applyFill="0" applyBorder="0" applyAlignment="0" applyProtection="0">
      <alignment vertical="center"/>
    </xf>
  </cellStyleXfs>
  <cellXfs count="9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5" fillId="0" borderId="0" xfId="0" applyFont="1" applyFill="1">
      <alignment vertical="center"/>
    </xf>
    <xf numFmtId="0" fontId="0" fillId="0" borderId="0" xfId="0" applyAlignment="1">
      <alignment vertical="center" wrapText="1"/>
    </xf>
    <xf numFmtId="0" fontId="1"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lignment vertical="center"/>
    </xf>
    <xf numFmtId="176" fontId="6" fillId="0" borderId="1" xfId="8" applyNumberFormat="1" applyFont="1" applyBorder="1">
      <alignment vertical="center"/>
    </xf>
    <xf numFmtId="0" fontId="5" fillId="0" borderId="1" xfId="0" applyFont="1" applyBorder="1" applyAlignment="1">
      <alignment vertical="center" wrapText="1"/>
    </xf>
    <xf numFmtId="0" fontId="5" fillId="0" borderId="1" xfId="0" applyFont="1" applyBorder="1" applyAlignment="1">
      <alignment horizontal="left" vertical="center" indent="2"/>
    </xf>
    <xf numFmtId="0" fontId="5" fillId="0" borderId="1" xfId="0" applyFont="1" applyFill="1" applyBorder="1" applyAlignment="1">
      <alignment horizontal="left" vertical="center" indent="2"/>
    </xf>
    <xf numFmtId="176" fontId="6" fillId="0" borderId="1" xfId="8" applyNumberFormat="1" applyFont="1" applyFill="1" applyBorder="1">
      <alignment vertical="center"/>
    </xf>
    <xf numFmtId="0" fontId="7" fillId="0" borderId="1" xfId="53" applyFont="1" applyFill="1" applyBorder="1" applyAlignment="1">
      <alignment horizontal="left" vertical="center" wrapText="1"/>
    </xf>
    <xf numFmtId="0" fontId="5" fillId="0" borderId="1" xfId="0" applyFont="1" applyFill="1" applyBorder="1">
      <alignment vertical="center"/>
    </xf>
    <xf numFmtId="0" fontId="7" fillId="2" borderId="1" xfId="53"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shrinkToFit="1"/>
    </xf>
    <xf numFmtId="0" fontId="1" fillId="0" borderId="0" xfId="0" applyFont="1" applyAlignment="1">
      <alignment vertical="center" shrinkToFit="1"/>
    </xf>
    <xf numFmtId="0" fontId="3" fillId="0" borderId="0" xfId="0" applyFont="1" applyAlignment="1">
      <alignment vertical="center" shrinkToFit="1"/>
    </xf>
    <xf numFmtId="0" fontId="4" fillId="0" borderId="1" xfId="0" applyFont="1" applyBorder="1" applyAlignment="1">
      <alignment horizontal="center" vertical="center" shrinkToFit="1"/>
    </xf>
    <xf numFmtId="0" fontId="8" fillId="0" borderId="1" xfId="0" applyFont="1" applyBorder="1" applyAlignment="1">
      <alignment horizontal="left" vertical="center" wrapText="1"/>
    </xf>
    <xf numFmtId="178" fontId="8" fillId="0" borderId="1" xfId="5" applyFont="1" applyFill="1" applyBorder="1" applyAlignment="1">
      <alignment horizontal="right" vertical="center"/>
    </xf>
    <xf numFmtId="178" fontId="9" fillId="0" borderId="1" xfId="5" applyFont="1" applyBorder="1" applyAlignment="1">
      <alignment horizontal="center" vertical="center" shrinkToFit="1"/>
    </xf>
    <xf numFmtId="0" fontId="8" fillId="0" borderId="1" xfId="0" applyFont="1" applyBorder="1" applyAlignment="1">
      <alignment horizontal="left" vertical="center"/>
    </xf>
    <xf numFmtId="0" fontId="8" fillId="0" borderId="1" xfId="0" applyFont="1" applyBorder="1" applyAlignment="1">
      <alignment horizontal="center" vertical="center" shrinkToFit="1"/>
    </xf>
    <xf numFmtId="178" fontId="8" fillId="0" borderId="1" xfId="5" applyFont="1" applyFill="1" applyBorder="1" applyAlignment="1">
      <alignment horizontal="center" vertical="center" shrinkToFit="1"/>
    </xf>
    <xf numFmtId="177" fontId="10" fillId="0" borderId="1" xfId="0" applyNumberFormat="1" applyFont="1" applyBorder="1" applyAlignment="1">
      <alignment horizontal="left" vertical="center" indent="2"/>
    </xf>
    <xf numFmtId="178" fontId="8" fillId="0" borderId="1" xfId="5" applyFont="1" applyFill="1" applyBorder="1" applyAlignment="1">
      <alignment horizontal="left" vertical="center" shrinkToFit="1"/>
    </xf>
    <xf numFmtId="0" fontId="7" fillId="2" borderId="1" xfId="53" applyFont="1" applyFill="1" applyBorder="1" applyAlignment="1">
      <alignment horizontal="left" vertical="center" wrapText="1" indent="2"/>
    </xf>
    <xf numFmtId="0" fontId="11" fillId="2" borderId="1" xfId="53" applyFont="1" applyFill="1" applyBorder="1" applyAlignment="1">
      <alignment horizontal="left" vertical="center" wrapText="1" indent="2"/>
    </xf>
    <xf numFmtId="0" fontId="8" fillId="0" borderId="1" xfId="0" applyFont="1" applyBorder="1" applyAlignment="1">
      <alignment horizontal="justify" vertical="center" wrapText="1"/>
    </xf>
    <xf numFmtId="178" fontId="12" fillId="0" borderId="1" xfId="5" applyFont="1" applyFill="1" applyBorder="1" applyAlignment="1">
      <alignment horizontal="center" vertical="center" shrinkToFit="1"/>
    </xf>
    <xf numFmtId="0" fontId="2" fillId="0" borderId="0" xfId="0" applyFont="1" applyAlignment="1">
      <alignment vertical="center"/>
    </xf>
    <xf numFmtId="0" fontId="3" fillId="0" borderId="0" xfId="0" applyFont="1" applyAlignment="1">
      <alignment horizontal="right" vertical="center"/>
    </xf>
    <xf numFmtId="0" fontId="13" fillId="0" borderId="0" xfId="0" applyFont="1">
      <alignment vertical="center"/>
    </xf>
    <xf numFmtId="0" fontId="14" fillId="0" borderId="0" xfId="0" applyFont="1">
      <alignment vertical="center"/>
    </xf>
    <xf numFmtId="0" fontId="13" fillId="0" borderId="0" xfId="0" applyFont="1" applyAlignment="1">
      <alignment horizontal="center" vertical="center"/>
    </xf>
    <xf numFmtId="0" fontId="0" fillId="0" borderId="1" xfId="0" applyBorder="1">
      <alignment vertical="center"/>
    </xf>
    <xf numFmtId="0" fontId="4" fillId="0" borderId="0" xfId="0" applyFont="1">
      <alignment vertical="center"/>
    </xf>
    <xf numFmtId="0" fontId="15" fillId="0" borderId="0" xfId="0" applyFo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176" fontId="6" fillId="0" borderId="1"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0" fontId="5" fillId="0" borderId="3" xfId="0" applyFont="1" applyBorder="1">
      <alignment vertical="center"/>
    </xf>
    <xf numFmtId="176" fontId="6" fillId="0" borderId="2" xfId="8" applyNumberFormat="1" applyFont="1" applyBorder="1">
      <alignment vertical="center"/>
    </xf>
    <xf numFmtId="0" fontId="5" fillId="0" borderId="3" xfId="0" applyFont="1" applyBorder="1" applyAlignment="1">
      <alignment horizontal="left" vertical="center" indent="2"/>
    </xf>
    <xf numFmtId="0" fontId="16" fillId="0" borderId="3" xfId="0" applyFont="1" applyBorder="1" applyAlignment="1">
      <alignment horizontal="left" vertical="center" indent="4"/>
    </xf>
    <xf numFmtId="0" fontId="5" fillId="0" borderId="3" xfId="0" applyFont="1" applyBorder="1" applyAlignment="1">
      <alignment horizontal="left" vertical="center" indent="4"/>
    </xf>
    <xf numFmtId="0" fontId="17" fillId="0" borderId="1" xfId="0" applyFont="1" applyBorder="1" applyAlignment="1">
      <alignment horizontal="left" vertical="center" indent="2"/>
    </xf>
    <xf numFmtId="176" fontId="6" fillId="3" borderId="1" xfId="8" applyNumberFormat="1" applyFont="1" applyFill="1" applyBorder="1">
      <alignment vertical="center"/>
    </xf>
    <xf numFmtId="0" fontId="5" fillId="0" borderId="3" xfId="0" applyFont="1" applyBorder="1" applyAlignment="1">
      <alignment horizontal="left" vertical="center" indent="3"/>
    </xf>
    <xf numFmtId="0" fontId="6" fillId="0" borderId="1" xfId="0" applyFont="1" applyBorder="1">
      <alignment vertical="center"/>
    </xf>
    <xf numFmtId="0" fontId="0" fillId="0" borderId="3" xfId="0" applyBorder="1" applyAlignment="1">
      <alignment horizontal="left" vertical="center" indent="2"/>
    </xf>
    <xf numFmtId="0" fontId="15" fillId="0" borderId="1" xfId="0" applyFont="1" applyBorder="1" applyAlignment="1">
      <alignment horizontal="center" vertical="center"/>
    </xf>
    <xf numFmtId="176" fontId="18" fillId="0" borderId="1" xfId="8" applyNumberFormat="1" applyFont="1" applyBorder="1">
      <alignment vertical="center"/>
    </xf>
    <xf numFmtId="176" fontId="18" fillId="0" borderId="2" xfId="8" applyNumberFormat="1" applyFont="1" applyBorder="1">
      <alignment vertical="center"/>
    </xf>
    <xf numFmtId="0" fontId="15" fillId="0" borderId="3" xfId="0" applyFont="1" applyBorder="1" applyAlignment="1">
      <alignment horizontal="center" vertical="center"/>
    </xf>
    <xf numFmtId="176" fontId="19" fillId="0" borderId="1" xfId="20" applyNumberFormat="1" applyFont="1" applyFill="1" applyBorder="1" applyAlignment="1">
      <alignment vertical="center" wrapText="1"/>
    </xf>
    <xf numFmtId="180" fontId="19" fillId="0" borderId="1" xfId="20" applyNumberFormat="1" applyFont="1" applyFill="1" applyBorder="1" applyAlignment="1" applyProtection="1">
      <alignment horizontal="right" vertical="center" wrapText="1"/>
    </xf>
    <xf numFmtId="176" fontId="19" fillId="0" borderId="1" xfId="20" applyNumberFormat="1" applyFont="1" applyFill="1" applyBorder="1" applyAlignment="1" applyProtection="1">
      <alignment vertical="center" wrapText="1"/>
    </xf>
    <xf numFmtId="181" fontId="19" fillId="0" borderId="1" xfId="20" applyNumberFormat="1" applyFont="1" applyFill="1" applyBorder="1" applyAlignment="1" applyProtection="1">
      <alignment vertical="center" wrapText="1"/>
    </xf>
    <xf numFmtId="180" fontId="19" fillId="0" borderId="1" xfId="20" applyNumberFormat="1" applyFont="1" applyFill="1" applyBorder="1" applyAlignment="1">
      <alignment vertical="center" wrapText="1"/>
    </xf>
    <xf numFmtId="180" fontId="19" fillId="0" borderId="1" xfId="20" applyNumberFormat="1" applyFont="1" applyFill="1" applyBorder="1" applyAlignment="1">
      <alignment horizontal="right" vertical="center" wrapText="1"/>
    </xf>
    <xf numFmtId="176" fontId="0" fillId="0" borderId="0" xfId="0" applyNumberFormat="1">
      <alignment vertical="center"/>
    </xf>
    <xf numFmtId="0" fontId="15" fillId="0" borderId="0" xfId="0" applyFont="1" applyAlignment="1">
      <alignment horizontal="left" vertical="center"/>
    </xf>
    <xf numFmtId="0" fontId="20" fillId="0" borderId="0" xfId="0" applyFont="1">
      <alignment vertical="center"/>
    </xf>
    <xf numFmtId="0" fontId="6" fillId="0" borderId="0" xfId="0" applyFont="1">
      <alignment vertical="center"/>
    </xf>
    <xf numFmtId="182" fontId="18" fillId="0" borderId="1" xfId="8" applyNumberFormat="1" applyFont="1" applyBorder="1" applyAlignment="1">
      <alignment horizontal="left" vertical="center"/>
    </xf>
    <xf numFmtId="0" fontId="15" fillId="0" borderId="1" xfId="0" applyFont="1" applyBorder="1" applyAlignment="1">
      <alignment horizontal="left" vertical="center"/>
    </xf>
    <xf numFmtId="182" fontId="18" fillId="0" borderId="1" xfId="8" applyNumberFormat="1" applyFont="1" applyBorder="1">
      <alignment vertical="center"/>
    </xf>
    <xf numFmtId="182" fontId="6" fillId="0" borderId="1" xfId="8" applyNumberFormat="1" applyFont="1" applyBorder="1">
      <alignment vertical="center"/>
    </xf>
    <xf numFmtId="0" fontId="5" fillId="0" borderId="1" xfId="0" applyFont="1" applyBorder="1" applyAlignment="1">
      <alignment horizontal="left" vertical="center" indent="4"/>
    </xf>
    <xf numFmtId="0" fontId="5" fillId="0" borderId="1" xfId="0" applyFont="1" applyBorder="1" applyAlignment="1">
      <alignment horizontal="left" vertical="center" indent="2" shrinkToFit="1"/>
    </xf>
    <xf numFmtId="0" fontId="0" fillId="0" borderId="0" xfId="0" applyAlignment="1">
      <alignment horizontal="center" vertical="center"/>
    </xf>
    <xf numFmtId="0" fontId="20"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82" fontId="18" fillId="0" borderId="1" xfId="8" applyNumberFormat="1" applyFont="1" applyBorder="1" applyAlignment="1">
      <alignment horizontal="right" vertical="center" wrapText="1"/>
    </xf>
    <xf numFmtId="0" fontId="20" fillId="0" borderId="1" xfId="0" applyFont="1" applyBorder="1" applyAlignment="1">
      <alignment horizontal="center" vertical="center" wrapText="1"/>
    </xf>
    <xf numFmtId="0" fontId="21" fillId="0" borderId="1" xfId="0" applyFont="1" applyBorder="1" applyAlignment="1">
      <alignment horizontal="left" vertical="center" indent="1" shrinkToFit="1"/>
    </xf>
    <xf numFmtId="182" fontId="6" fillId="0" borderId="1" xfId="8" applyNumberFormat="1" applyFont="1" applyFill="1" applyBorder="1">
      <alignment vertical="center"/>
    </xf>
    <xf numFmtId="0" fontId="22" fillId="0" borderId="0" xfId="0" applyFont="1" applyAlignment="1">
      <alignment horizontal="center" vertical="center"/>
    </xf>
    <xf numFmtId="0" fontId="23" fillId="0" borderId="0" xfId="0" applyFont="1" applyAlignment="1">
      <alignment horizontal="center" vertical="center"/>
    </xf>
    <xf numFmtId="0" fontId="23" fillId="0" borderId="0" xfId="0" applyFo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2 2 2 2 2 2"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千位分隔 4 2"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常规 48" xfId="41"/>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21 3" xfId="53"/>
    <cellStyle name="千位分隔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F16" sqref="F16"/>
    </sheetView>
  </sheetViews>
  <sheetFormatPr defaultColWidth="9" defaultRowHeight="15" outlineLevelCol="2"/>
  <cols>
    <col min="1" max="1" width="6.125" style="91" customWidth="1"/>
    <col min="2" max="2" width="57.125" style="92" customWidth="1"/>
    <col min="3" max="16384" width="9" style="92"/>
  </cols>
  <sheetData>
    <row r="1" spans="1:3">
      <c r="A1" s="90" t="s">
        <v>0</v>
      </c>
      <c r="B1" s="90"/>
      <c r="C1" s="90"/>
    </row>
    <row r="2" s="90" customFormat="1" ht="20.1" customHeight="1" spans="1:3">
      <c r="A2" s="90" t="s">
        <v>1</v>
      </c>
      <c r="B2" s="90" t="s">
        <v>2</v>
      </c>
      <c r="C2" s="90" t="s">
        <v>3</v>
      </c>
    </row>
    <row r="3" ht="20.1" customHeight="1" spans="1:2">
      <c r="A3" s="91" t="s">
        <v>4</v>
      </c>
      <c r="B3" s="92" t="s">
        <v>5</v>
      </c>
    </row>
    <row r="4" ht="20.1" customHeight="1" spans="1:2">
      <c r="A4" s="91" t="s">
        <v>6</v>
      </c>
      <c r="B4" s="92" t="s">
        <v>7</v>
      </c>
    </row>
    <row r="5" ht="20.1" customHeight="1" spans="1:2">
      <c r="A5" s="91" t="s">
        <v>8</v>
      </c>
      <c r="B5" s="92" t="s">
        <v>9</v>
      </c>
    </row>
    <row r="6" ht="20.1" customHeight="1" spans="1:2">
      <c r="A6" s="91" t="s">
        <v>10</v>
      </c>
      <c r="B6" s="92" t="s">
        <v>11</v>
      </c>
    </row>
    <row r="7" ht="20.1" customHeight="1" spans="1:2">
      <c r="A7" s="91" t="s">
        <v>12</v>
      </c>
      <c r="B7" s="92" t="s">
        <v>13</v>
      </c>
    </row>
    <row r="8" ht="20.1" customHeight="1" spans="1:2">
      <c r="A8" s="91" t="s">
        <v>14</v>
      </c>
      <c r="B8" s="92" t="s">
        <v>15</v>
      </c>
    </row>
    <row r="9" ht="20.1" customHeight="1" spans="1:2">
      <c r="A9" s="91" t="s">
        <v>16</v>
      </c>
      <c r="B9" s="92" t="s">
        <v>17</v>
      </c>
    </row>
  </sheetData>
  <mergeCells count="1">
    <mergeCell ref="A1:C1"/>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pane xSplit="2" ySplit="4" topLeftCell="C5" activePane="bottomRight" state="frozen"/>
      <selection/>
      <selection pane="topRight"/>
      <selection pane="bottomLeft"/>
      <selection pane="bottomRight" activeCell="F1" sqref="F$1:H$1048576"/>
    </sheetView>
  </sheetViews>
  <sheetFormatPr defaultColWidth="9" defaultRowHeight="14.25" outlineLevelCol="4"/>
  <cols>
    <col min="1" max="1" width="37.625" customWidth="1"/>
    <col min="2" max="5" width="11.625" customWidth="1"/>
  </cols>
  <sheetData>
    <row r="1" s="1" customFormat="1" ht="24.95" customHeight="1" spans="1:1">
      <c r="A1" s="1" t="s">
        <v>4</v>
      </c>
    </row>
    <row r="2" s="2" customFormat="1" ht="45" customHeight="1" spans="1:5">
      <c r="A2" s="9" t="s">
        <v>5</v>
      </c>
      <c r="B2" s="9"/>
      <c r="C2" s="9"/>
      <c r="D2" s="9"/>
      <c r="E2" s="9"/>
    </row>
    <row r="3" s="3" customFormat="1" ht="24.95" customHeight="1" spans="5:5">
      <c r="E3" s="3" t="s">
        <v>18</v>
      </c>
    </row>
    <row r="4" s="82" customFormat="1" ht="39.95" customHeight="1" spans="1:5">
      <c r="A4" s="84" t="s">
        <v>19</v>
      </c>
      <c r="B4" s="85" t="s">
        <v>20</v>
      </c>
      <c r="C4" s="85" t="s">
        <v>21</v>
      </c>
      <c r="D4" s="85" t="s">
        <v>22</v>
      </c>
      <c r="E4" s="85" t="s">
        <v>23</v>
      </c>
    </row>
    <row r="5" s="83" customFormat="1" ht="24.95" customHeight="1" spans="1:5">
      <c r="A5" s="62" t="s">
        <v>24</v>
      </c>
      <c r="B5" s="14">
        <v>975498</v>
      </c>
      <c r="C5" s="14">
        <v>882403</v>
      </c>
      <c r="D5" s="14">
        <v>714657</v>
      </c>
      <c r="E5" s="86">
        <v>-19</v>
      </c>
    </row>
    <row r="6" ht="24.95" customHeight="1" spans="1:5">
      <c r="A6" s="13" t="s">
        <v>25</v>
      </c>
      <c r="B6" s="87"/>
      <c r="C6" s="87"/>
      <c r="D6" s="87"/>
      <c r="E6" s="79"/>
    </row>
    <row r="7" ht="24.95" customHeight="1" spans="1:5">
      <c r="A7" s="13" t="s">
        <v>26</v>
      </c>
      <c r="B7" s="14"/>
      <c r="C7" s="14"/>
      <c r="D7" s="14"/>
      <c r="E7" s="79"/>
    </row>
    <row r="8" ht="24.95" customHeight="1" spans="1:5">
      <c r="A8" s="13" t="s">
        <v>27</v>
      </c>
      <c r="B8" s="14"/>
      <c r="C8" s="14"/>
      <c r="D8" s="14">
        <v>21300</v>
      </c>
      <c r="E8" s="79"/>
    </row>
    <row r="9" ht="24.95" customHeight="1" spans="1:5">
      <c r="A9" s="13" t="s">
        <v>28</v>
      </c>
      <c r="B9" s="14"/>
      <c r="C9" s="14"/>
      <c r="D9" s="14">
        <v>2400</v>
      </c>
      <c r="E9" s="79"/>
    </row>
    <row r="10" ht="24.95" customHeight="1" spans="1:5">
      <c r="A10" s="13" t="s">
        <v>29</v>
      </c>
      <c r="B10" s="66">
        <v>959332</v>
      </c>
      <c r="C10" s="14">
        <v>868846</v>
      </c>
      <c r="D10" s="14">
        <v>670982</v>
      </c>
      <c r="E10" s="79">
        <v>-22.8</v>
      </c>
    </row>
    <row r="11" ht="24.95" customHeight="1" spans="1:5">
      <c r="A11" s="16" t="s">
        <v>30</v>
      </c>
      <c r="B11" s="68">
        <v>881733</v>
      </c>
      <c r="C11" s="14">
        <v>803994</v>
      </c>
      <c r="D11" s="14">
        <v>681182</v>
      </c>
      <c r="E11" s="79">
        <v>-15.3</v>
      </c>
    </row>
    <row r="12" ht="24.95" customHeight="1" spans="1:5">
      <c r="A12" s="16" t="s">
        <v>31</v>
      </c>
      <c r="B12" s="68">
        <v>80000</v>
      </c>
      <c r="C12" s="14">
        <v>71715</v>
      </c>
      <c r="D12" s="14"/>
      <c r="E12" s="79"/>
    </row>
    <row r="13" ht="24.95" customHeight="1" spans="1:5">
      <c r="A13" s="16" t="s">
        <v>32</v>
      </c>
      <c r="B13" s="68">
        <v>5000</v>
      </c>
      <c r="C13" s="14">
        <v>3224</v>
      </c>
      <c r="D13" s="14"/>
      <c r="E13" s="79"/>
    </row>
    <row r="14" ht="24.95" customHeight="1" spans="1:5">
      <c r="A14" s="16" t="s">
        <v>33</v>
      </c>
      <c r="B14" s="68">
        <v>-9401</v>
      </c>
      <c r="C14" s="14">
        <v>-11362</v>
      </c>
      <c r="D14" s="14">
        <v>-11200</v>
      </c>
      <c r="E14" s="79">
        <v>-1.4</v>
      </c>
    </row>
    <row r="15" ht="24.95" customHeight="1" spans="1:5">
      <c r="A15" s="16" t="s">
        <v>34</v>
      </c>
      <c r="B15" s="68">
        <v>2000</v>
      </c>
      <c r="C15" s="14">
        <v>1275</v>
      </c>
      <c r="D15" s="14">
        <v>1000</v>
      </c>
      <c r="E15" s="79">
        <v>-21.6</v>
      </c>
    </row>
    <row r="16" ht="24.95" customHeight="1" spans="1:5">
      <c r="A16" s="13" t="s">
        <v>35</v>
      </c>
      <c r="B16" s="68">
        <v>4000</v>
      </c>
      <c r="C16" s="14">
        <v>3910</v>
      </c>
      <c r="D16" s="14">
        <v>3500</v>
      </c>
      <c r="E16" s="79">
        <v>-10.5</v>
      </c>
    </row>
    <row r="17" ht="24.95" customHeight="1" spans="1:5">
      <c r="A17" s="13" t="s">
        <v>36</v>
      </c>
      <c r="B17" s="69">
        <v>4632</v>
      </c>
      <c r="C17" s="14">
        <v>4564</v>
      </c>
      <c r="D17" s="14">
        <v>4760</v>
      </c>
      <c r="E17" s="79">
        <v>4.3</v>
      </c>
    </row>
    <row r="18" ht="24.95" customHeight="1" spans="1:5">
      <c r="A18" s="13" t="s">
        <v>37</v>
      </c>
      <c r="C18" s="14"/>
      <c r="D18" s="14"/>
      <c r="E18" s="79"/>
    </row>
    <row r="19" ht="24.95" customHeight="1" spans="1:5">
      <c r="A19" s="13" t="s">
        <v>38</v>
      </c>
      <c r="B19" s="68">
        <v>7534</v>
      </c>
      <c r="C19" s="14">
        <v>5083</v>
      </c>
      <c r="D19" s="14">
        <v>11715</v>
      </c>
      <c r="E19" s="79">
        <v>130.5</v>
      </c>
    </row>
    <row r="20" ht="24.95" customHeight="1" spans="1:5">
      <c r="A20" s="88" t="s">
        <v>39</v>
      </c>
      <c r="B20" s="18"/>
      <c r="C20" s="18"/>
      <c r="D20" s="18"/>
      <c r="E20" s="89"/>
    </row>
    <row r="21" ht="24.95" customHeight="1" spans="1:5">
      <c r="A21" s="88" t="s">
        <v>40</v>
      </c>
      <c r="B21" s="18"/>
      <c r="C21" s="18"/>
      <c r="D21" s="18"/>
      <c r="E21" s="89"/>
    </row>
    <row r="22" ht="24.95" customHeight="1" spans="1:5">
      <c r="A22" s="88" t="s">
        <v>41</v>
      </c>
      <c r="B22" s="18"/>
      <c r="C22" s="18"/>
      <c r="D22" s="18"/>
      <c r="E22" s="89"/>
    </row>
    <row r="23" ht="24.95" customHeight="1" spans="1:5">
      <c r="A23" s="88" t="s">
        <v>42</v>
      </c>
      <c r="B23" s="18"/>
      <c r="C23" s="18"/>
      <c r="D23" s="18"/>
      <c r="E23" s="89"/>
    </row>
    <row r="24" ht="24.95" customHeight="1" spans="1:5">
      <c r="A24" s="88" t="s">
        <v>43</v>
      </c>
      <c r="B24" s="18">
        <v>7543</v>
      </c>
      <c r="C24" s="18">
        <v>5083</v>
      </c>
      <c r="D24" s="18">
        <v>11715</v>
      </c>
      <c r="E24" s="89">
        <v>130.5</v>
      </c>
    </row>
  </sheetData>
  <sheetProtection password="C70D" sheet="1" objects="1"/>
  <mergeCells count="1">
    <mergeCell ref="A2:E2"/>
  </mergeCells>
  <printOptions horizontalCentered="1"/>
  <pageMargins left="0.78740157480315" right="0.590551181102362" top="0.984251968503937" bottom="0.78740157480315" header="0.31496062992126" footer="0.31496062992126"/>
  <pageSetup paperSize="9"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39"/>
  <sheetViews>
    <sheetView workbookViewId="0">
      <selection activeCell="F1" sqref="F$1:K$1048576"/>
    </sheetView>
  </sheetViews>
  <sheetFormatPr defaultColWidth="9" defaultRowHeight="16.5" outlineLevelCol="4"/>
  <cols>
    <col min="1" max="1" width="39.625" style="5" customWidth="1"/>
    <col min="2" max="5" width="10.625" style="75" customWidth="1"/>
  </cols>
  <sheetData>
    <row r="1" s="1" customFormat="1" ht="24.95" customHeight="1" spans="1:1">
      <c r="A1" s="1" t="s">
        <v>6</v>
      </c>
    </row>
    <row r="2" s="2" customFormat="1" ht="30" customHeight="1" spans="1:5">
      <c r="A2" s="9" t="s">
        <v>7</v>
      </c>
      <c r="B2" s="9"/>
      <c r="C2" s="9"/>
      <c r="D2" s="9"/>
      <c r="E2" s="9"/>
    </row>
    <row r="3" s="3" customFormat="1" ht="20.1" customHeight="1" spans="5:5">
      <c r="E3" s="3" t="s">
        <v>18</v>
      </c>
    </row>
    <row r="4" s="4" customFormat="1" ht="30" customHeight="1" spans="1:5">
      <c r="A4" s="11" t="s">
        <v>44</v>
      </c>
      <c r="B4" s="12" t="s">
        <v>20</v>
      </c>
      <c r="C4" s="12" t="s">
        <v>21</v>
      </c>
      <c r="D4" s="12" t="s">
        <v>22</v>
      </c>
      <c r="E4" s="12" t="s">
        <v>23</v>
      </c>
    </row>
    <row r="5" s="73" customFormat="1" ht="20.1" customHeight="1" spans="1:5">
      <c r="A5" s="62" t="s">
        <v>45</v>
      </c>
      <c r="B5" s="63">
        <v>1039333</v>
      </c>
      <c r="C5" s="63">
        <v>989192</v>
      </c>
      <c r="D5" s="63">
        <v>628640</v>
      </c>
      <c r="E5" s="76">
        <v>-36.4</v>
      </c>
    </row>
    <row r="6" s="74" customFormat="1" ht="20.1" customHeight="1" spans="1:5">
      <c r="A6" s="77" t="s">
        <v>46</v>
      </c>
      <c r="B6" s="63">
        <v>44</v>
      </c>
      <c r="C6" s="63">
        <v>26</v>
      </c>
      <c r="D6" s="63">
        <v>18</v>
      </c>
      <c r="E6" s="78">
        <v>-30.8</v>
      </c>
    </row>
    <row r="7" ht="20.1" customHeight="1" outlineLevel="1" spans="1:5">
      <c r="A7" s="16" t="s">
        <v>47</v>
      </c>
      <c r="B7" s="67">
        <v>44</v>
      </c>
      <c r="C7" s="14">
        <v>26</v>
      </c>
      <c r="D7" s="14">
        <v>18</v>
      </c>
      <c r="E7" s="79">
        <v>-30.8</v>
      </c>
    </row>
    <row r="8" ht="20.1" customHeight="1" outlineLevel="1" spans="1:5">
      <c r="A8" s="16" t="s">
        <v>48</v>
      </c>
      <c r="B8" s="14"/>
      <c r="C8" s="14"/>
      <c r="D8" s="14"/>
      <c r="E8" s="79"/>
    </row>
    <row r="9" s="74" customFormat="1" ht="20.1" customHeight="1" spans="1:5">
      <c r="A9" s="77" t="s">
        <v>49</v>
      </c>
      <c r="B9" s="63">
        <v>1459</v>
      </c>
      <c r="C9" s="63">
        <v>651</v>
      </c>
      <c r="D9" s="63">
        <v>1808</v>
      </c>
      <c r="E9" s="78">
        <v>177.7</v>
      </c>
    </row>
    <row r="10" ht="20.1" customHeight="1" outlineLevel="1" spans="1:5">
      <c r="A10" s="16" t="s">
        <v>50</v>
      </c>
      <c r="B10" s="67">
        <v>1459</v>
      </c>
      <c r="C10" s="14">
        <v>651</v>
      </c>
      <c r="D10" s="14">
        <v>1808</v>
      </c>
      <c r="E10" s="79">
        <v>177.7</v>
      </c>
    </row>
    <row r="11" ht="20.1" customHeight="1" outlineLevel="1" spans="1:5">
      <c r="A11" s="16" t="s">
        <v>51</v>
      </c>
      <c r="B11" s="14"/>
      <c r="C11" s="14"/>
      <c r="D11" s="14"/>
      <c r="E11" s="79"/>
    </row>
    <row r="12" s="74" customFormat="1" ht="20.1" customHeight="1" spans="1:5">
      <c r="A12" s="77" t="s">
        <v>52</v>
      </c>
      <c r="B12" s="63">
        <v>777820</v>
      </c>
      <c r="C12" s="63">
        <v>755499</v>
      </c>
      <c r="D12" s="63">
        <v>581790</v>
      </c>
      <c r="E12" s="78">
        <v>-23</v>
      </c>
    </row>
    <row r="13" ht="20.1" customHeight="1" outlineLevel="1" spans="1:5">
      <c r="A13" s="16" t="s">
        <v>53</v>
      </c>
      <c r="B13" s="67">
        <v>769958</v>
      </c>
      <c r="C13" s="14">
        <v>749003</v>
      </c>
      <c r="D13" s="14">
        <v>549830</v>
      </c>
      <c r="E13" s="79">
        <v>-26.6</v>
      </c>
    </row>
    <row r="14" ht="20.1" customHeight="1" outlineLevel="2" spans="1:5">
      <c r="A14" s="80" t="s">
        <v>54</v>
      </c>
      <c r="B14" s="18">
        <v>12500</v>
      </c>
      <c r="C14" s="18">
        <v>10354</v>
      </c>
      <c r="D14" s="18">
        <v>50000</v>
      </c>
      <c r="E14" s="79">
        <v>382.9</v>
      </c>
    </row>
    <row r="15" ht="20.1" customHeight="1" outlineLevel="2" spans="1:5">
      <c r="A15" s="80" t="s">
        <v>55</v>
      </c>
      <c r="B15" s="18">
        <v>600</v>
      </c>
      <c r="C15" s="18">
        <v>545</v>
      </c>
      <c r="D15" s="18"/>
      <c r="E15" s="79"/>
    </row>
    <row r="16" ht="20.1" customHeight="1" outlineLevel="2" spans="1:5">
      <c r="A16" s="80" t="s">
        <v>56</v>
      </c>
      <c r="B16" s="18">
        <v>480000</v>
      </c>
      <c r="C16" s="18">
        <v>468979</v>
      </c>
      <c r="D16" s="18">
        <v>444530</v>
      </c>
      <c r="E16" s="79">
        <v>-5.2</v>
      </c>
    </row>
    <row r="17" ht="20.1" customHeight="1" outlineLevel="2" spans="1:5">
      <c r="A17" s="80" t="s">
        <v>57</v>
      </c>
      <c r="B17" s="18">
        <v>25000</v>
      </c>
      <c r="C17" s="18">
        <v>23084</v>
      </c>
      <c r="D17" s="18">
        <v>50000</v>
      </c>
      <c r="E17" s="79">
        <v>116.6</v>
      </c>
    </row>
    <row r="18" ht="20.1" customHeight="1" outlineLevel="2" spans="1:5">
      <c r="A18" s="80" t="s">
        <v>58</v>
      </c>
      <c r="B18" s="18"/>
      <c r="C18" s="18"/>
      <c r="D18" s="18"/>
      <c r="E18" s="79"/>
    </row>
    <row r="19" ht="20.1" customHeight="1" outlineLevel="2" spans="1:5">
      <c r="A19" s="80" t="s">
        <v>59</v>
      </c>
      <c r="B19" s="18">
        <v>300</v>
      </c>
      <c r="C19" s="18">
        <v>124</v>
      </c>
      <c r="D19" s="18">
        <v>300</v>
      </c>
      <c r="E19" s="79">
        <v>141.9</v>
      </c>
    </row>
    <row r="20" ht="20.1" customHeight="1" outlineLevel="2" spans="1:5">
      <c r="A20" s="80" t="s">
        <v>60</v>
      </c>
      <c r="B20" s="18"/>
      <c r="C20" s="18"/>
      <c r="D20" s="18"/>
      <c r="E20" s="79"/>
    </row>
    <row r="21" ht="20.1" customHeight="1" outlineLevel="2" spans="1:5">
      <c r="A21" s="80" t="s">
        <v>61</v>
      </c>
      <c r="B21" s="18">
        <v>500</v>
      </c>
      <c r="C21" s="18">
        <v>310</v>
      </c>
      <c r="D21" s="18"/>
      <c r="E21" s="79"/>
    </row>
    <row r="22" ht="20.1" customHeight="1" outlineLevel="2" spans="1:5">
      <c r="A22" s="80" t="s">
        <v>62</v>
      </c>
      <c r="B22" s="18"/>
      <c r="C22" s="18"/>
      <c r="D22" s="18">
        <v>1000</v>
      </c>
      <c r="E22" s="79"/>
    </row>
    <row r="23" ht="20.1" customHeight="1" outlineLevel="2" spans="1:5">
      <c r="A23" s="80" t="s">
        <v>63</v>
      </c>
      <c r="B23" s="18"/>
      <c r="C23" s="18"/>
      <c r="D23" s="18"/>
      <c r="E23" s="79"/>
    </row>
    <row r="24" ht="20.1" customHeight="1" outlineLevel="2" spans="1:5">
      <c r="A24" s="80" t="s">
        <v>64</v>
      </c>
      <c r="B24" s="18"/>
      <c r="C24" s="18"/>
      <c r="D24" s="18"/>
      <c r="E24" s="79"/>
    </row>
    <row r="25" ht="20.1" customHeight="1" outlineLevel="2" spans="1:5">
      <c r="A25" s="80" t="s">
        <v>65</v>
      </c>
      <c r="B25" s="18">
        <v>251058</v>
      </c>
      <c r="C25" s="18">
        <v>245607</v>
      </c>
      <c r="D25" s="18">
        <v>4000</v>
      </c>
      <c r="E25" s="79">
        <v>-98.4</v>
      </c>
    </row>
    <row r="26" ht="20.1" customHeight="1" outlineLevel="1" spans="1:5">
      <c r="A26" s="16" t="s">
        <v>66</v>
      </c>
      <c r="B26" s="14"/>
      <c r="C26" s="14"/>
      <c r="D26" s="14">
        <v>21300</v>
      </c>
      <c r="E26" s="79"/>
    </row>
    <row r="27" ht="20.1" customHeight="1" outlineLevel="1" spans="1:5">
      <c r="A27" s="16" t="s">
        <v>67</v>
      </c>
      <c r="B27" s="14"/>
      <c r="C27" s="14"/>
      <c r="D27" s="14">
        <v>2400</v>
      </c>
      <c r="E27" s="79"/>
    </row>
    <row r="28" ht="20.1" customHeight="1" outlineLevel="1" spans="1:5">
      <c r="A28" s="16" t="s">
        <v>68</v>
      </c>
      <c r="B28" s="67">
        <v>3230</v>
      </c>
      <c r="C28" s="14">
        <v>2733</v>
      </c>
      <c r="D28" s="14">
        <v>3500</v>
      </c>
      <c r="E28" s="79">
        <v>28.1</v>
      </c>
    </row>
    <row r="29" ht="20.1" customHeight="1" outlineLevel="1" spans="1:5">
      <c r="A29" s="16" t="s">
        <v>69</v>
      </c>
      <c r="B29" s="67">
        <v>4632</v>
      </c>
      <c r="C29" s="14">
        <v>3763</v>
      </c>
      <c r="D29" s="14">
        <v>4760</v>
      </c>
      <c r="E29" s="79">
        <v>26.5</v>
      </c>
    </row>
    <row r="30" s="74" customFormat="1" ht="20.1" customHeight="1" spans="1:5">
      <c r="A30" s="77" t="s">
        <v>70</v>
      </c>
      <c r="B30" s="63">
        <v>514</v>
      </c>
      <c r="C30" s="63">
        <v>503</v>
      </c>
      <c r="D30" s="63">
        <v>30</v>
      </c>
      <c r="E30" s="78">
        <v>-94</v>
      </c>
    </row>
    <row r="31" ht="20.1" customHeight="1" outlineLevel="1" spans="1:5">
      <c r="A31" s="16" t="s">
        <v>71</v>
      </c>
      <c r="B31" s="67">
        <v>15</v>
      </c>
      <c r="C31" s="14">
        <v>4</v>
      </c>
      <c r="D31" s="14">
        <v>30</v>
      </c>
      <c r="E31" s="79">
        <v>650</v>
      </c>
    </row>
    <row r="32" ht="20.1" customHeight="1" outlineLevel="1" spans="1:5">
      <c r="A32" s="16" t="s">
        <v>72</v>
      </c>
      <c r="B32" s="14"/>
      <c r="C32" s="14"/>
      <c r="D32" s="14"/>
      <c r="E32" s="79"/>
    </row>
    <row r="33" ht="20.1" customHeight="1" outlineLevel="1" spans="1:5">
      <c r="A33" s="16" t="s">
        <v>73</v>
      </c>
      <c r="B33" s="67">
        <v>499</v>
      </c>
      <c r="C33" s="14">
        <v>499</v>
      </c>
      <c r="D33" s="14"/>
      <c r="E33" s="79">
        <v>-100</v>
      </c>
    </row>
    <row r="34" s="74" customFormat="1" ht="20.1" customHeight="1" spans="1:5">
      <c r="A34" s="77" t="s">
        <v>74</v>
      </c>
      <c r="B34" s="63">
        <v>243616</v>
      </c>
      <c r="C34" s="63">
        <v>216630</v>
      </c>
      <c r="D34" s="63">
        <v>27012</v>
      </c>
      <c r="E34" s="78">
        <v>-87.5</v>
      </c>
    </row>
    <row r="35" ht="20.1" customHeight="1" outlineLevel="1" spans="1:5">
      <c r="A35" s="81" t="s">
        <v>75</v>
      </c>
      <c r="B35" s="67">
        <v>240100</v>
      </c>
      <c r="C35" s="14">
        <v>215011</v>
      </c>
      <c r="D35" s="14">
        <v>25089</v>
      </c>
      <c r="E35" s="79">
        <v>-88.3</v>
      </c>
    </row>
    <row r="36" ht="20.1" customHeight="1" outlineLevel="1" spans="1:5">
      <c r="A36" s="16" t="s">
        <v>76</v>
      </c>
      <c r="B36" s="14"/>
      <c r="C36" s="14"/>
      <c r="D36" s="14"/>
      <c r="E36" s="79"/>
    </row>
    <row r="37" ht="20.1" customHeight="1" outlineLevel="1" spans="1:5">
      <c r="A37" s="16" t="s">
        <v>77</v>
      </c>
      <c r="B37" s="67">
        <v>3516</v>
      </c>
      <c r="C37" s="14">
        <v>1619</v>
      </c>
      <c r="D37" s="14">
        <v>1923</v>
      </c>
      <c r="E37" s="79">
        <v>18.8</v>
      </c>
    </row>
    <row r="38" s="74" customFormat="1" ht="20.1" customHeight="1" spans="1:5">
      <c r="A38" s="77" t="s">
        <v>78</v>
      </c>
      <c r="B38" s="67">
        <v>15602</v>
      </c>
      <c r="C38" s="63">
        <v>15602</v>
      </c>
      <c r="D38" s="63">
        <v>17782</v>
      </c>
      <c r="E38" s="78">
        <v>14</v>
      </c>
    </row>
    <row r="39" s="74" customFormat="1" ht="20.1" customHeight="1" spans="1:5">
      <c r="A39" s="77" t="s">
        <v>79</v>
      </c>
      <c r="B39" s="67">
        <v>278</v>
      </c>
      <c r="C39" s="63">
        <v>281</v>
      </c>
      <c r="D39" s="63">
        <v>200</v>
      </c>
      <c r="E39" s="78">
        <v>-28.8</v>
      </c>
    </row>
  </sheetData>
  <sheetProtection password="C70D" sheet="1" objects="1"/>
  <mergeCells count="1">
    <mergeCell ref="A2:E2"/>
  </mergeCells>
  <printOptions horizontalCentered="1"/>
  <pageMargins left="0.78740157480315" right="0.590551181102362" top="0.984251968503937" bottom="0.78740157480315"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workbookViewId="0">
      <selection activeCell="I4" sqref="I$1:K$1048576"/>
    </sheetView>
  </sheetViews>
  <sheetFormatPr defaultColWidth="9" defaultRowHeight="14.25" outlineLevelCol="7"/>
  <cols>
    <col min="1" max="1" width="32.875" customWidth="1"/>
    <col min="2" max="2" width="10.625" customWidth="1"/>
    <col min="3" max="4" width="9.625" customWidth="1"/>
    <col min="5" max="5" width="37.25" customWidth="1"/>
    <col min="6" max="6" width="10.625" customWidth="1"/>
    <col min="7" max="8" width="9.625" customWidth="1"/>
  </cols>
  <sheetData>
    <row r="1" s="1" customFormat="1" ht="24.95" customHeight="1" spans="1:1">
      <c r="A1" s="1" t="s">
        <v>8</v>
      </c>
    </row>
    <row r="2" s="2" customFormat="1" ht="30" customHeight="1" spans="1:8">
      <c r="A2" s="9" t="s">
        <v>9</v>
      </c>
      <c r="B2" s="9"/>
      <c r="C2" s="9"/>
      <c r="D2" s="9"/>
      <c r="E2" s="9"/>
      <c r="F2" s="9"/>
      <c r="G2" s="9"/>
      <c r="H2" s="9"/>
    </row>
    <row r="3" s="3" customFormat="1" ht="20.1" customHeight="1" spans="8:8">
      <c r="H3" s="40" t="s">
        <v>18</v>
      </c>
    </row>
    <row r="4" s="45" customFormat="1" ht="20.1" customHeight="1" spans="1:8">
      <c r="A4" s="11" t="s">
        <v>80</v>
      </c>
      <c r="B4" s="11"/>
      <c r="C4" s="11"/>
      <c r="D4" s="47"/>
      <c r="E4" s="48" t="s">
        <v>81</v>
      </c>
      <c r="F4" s="11"/>
      <c r="G4" s="11"/>
      <c r="H4" s="11"/>
    </row>
    <row r="5" s="4" customFormat="1" ht="35.1" customHeight="1" spans="1:8">
      <c r="A5" s="11" t="s">
        <v>82</v>
      </c>
      <c r="B5" s="12" t="s">
        <v>83</v>
      </c>
      <c r="C5" s="12" t="s">
        <v>21</v>
      </c>
      <c r="D5" s="49" t="s">
        <v>22</v>
      </c>
      <c r="E5" s="48" t="s">
        <v>82</v>
      </c>
      <c r="F5" s="12" t="s">
        <v>83</v>
      </c>
      <c r="G5" s="12" t="s">
        <v>21</v>
      </c>
      <c r="H5" s="12" t="s">
        <v>22</v>
      </c>
    </row>
    <row r="6" s="4" customFormat="1" ht="20.1" customHeight="1" spans="1:8">
      <c r="A6" s="13" t="s">
        <v>84</v>
      </c>
      <c r="B6" s="50">
        <v>975498</v>
      </c>
      <c r="C6" s="50">
        <v>882403</v>
      </c>
      <c r="D6" s="51">
        <v>714657</v>
      </c>
      <c r="E6" s="52" t="s">
        <v>85</v>
      </c>
      <c r="F6" s="50">
        <v>1039333</v>
      </c>
      <c r="G6" s="50">
        <v>989192</v>
      </c>
      <c r="H6" s="50">
        <v>628640</v>
      </c>
    </row>
    <row r="7" s="5" customFormat="1" ht="20.1" customHeight="1" spans="1:8">
      <c r="A7" s="16" t="s">
        <v>86</v>
      </c>
      <c r="B7" s="66"/>
      <c r="C7" s="14">
        <v>0</v>
      </c>
      <c r="D7" s="53">
        <v>21300</v>
      </c>
      <c r="E7" s="54" t="s">
        <v>87</v>
      </c>
      <c r="F7" s="67">
        <v>44</v>
      </c>
      <c r="G7" s="14">
        <v>26</v>
      </c>
      <c r="H7" s="14">
        <v>18</v>
      </c>
    </row>
    <row r="8" s="5" customFormat="1" ht="20.1" customHeight="1" spans="1:8">
      <c r="A8" s="16" t="s">
        <v>88</v>
      </c>
      <c r="B8" s="14"/>
      <c r="C8" s="14">
        <v>0</v>
      </c>
      <c r="D8" s="53">
        <v>2400</v>
      </c>
      <c r="E8" s="54" t="s">
        <v>89</v>
      </c>
      <c r="F8" s="67">
        <v>1459</v>
      </c>
      <c r="G8" s="14">
        <v>651</v>
      </c>
      <c r="H8" s="14">
        <v>1808</v>
      </c>
    </row>
    <row r="9" s="5" customFormat="1" ht="20.1" customHeight="1" spans="1:8">
      <c r="A9" s="16" t="s">
        <v>90</v>
      </c>
      <c r="B9" s="14">
        <v>959332</v>
      </c>
      <c r="C9" s="14">
        <v>868846</v>
      </c>
      <c r="D9" s="53">
        <v>670982</v>
      </c>
      <c r="E9" s="54" t="s">
        <v>91</v>
      </c>
      <c r="F9" s="14">
        <v>777820</v>
      </c>
      <c r="G9" s="14">
        <v>755499</v>
      </c>
      <c r="H9" s="14">
        <v>581790</v>
      </c>
    </row>
    <row r="10" s="5" customFormat="1" ht="20.1" customHeight="1" spans="1:8">
      <c r="A10" s="16" t="s">
        <v>92</v>
      </c>
      <c r="B10" s="68">
        <v>881733</v>
      </c>
      <c r="C10" s="14">
        <v>803994</v>
      </c>
      <c r="D10" s="53">
        <v>681182</v>
      </c>
      <c r="E10" s="55" t="s">
        <v>53</v>
      </c>
      <c r="F10" s="67">
        <v>769958</v>
      </c>
      <c r="G10" s="14">
        <v>749003</v>
      </c>
      <c r="H10" s="14">
        <v>549830</v>
      </c>
    </row>
    <row r="11" s="5" customFormat="1" ht="20.1" customHeight="1" spans="1:8">
      <c r="A11" s="16" t="s">
        <v>93</v>
      </c>
      <c r="B11" s="68">
        <v>80000</v>
      </c>
      <c r="C11" s="14">
        <v>71715</v>
      </c>
      <c r="D11" s="53">
        <v>0</v>
      </c>
      <c r="E11" s="55" t="s">
        <v>66</v>
      </c>
      <c r="F11" s="67"/>
      <c r="G11" s="14">
        <v>0</v>
      </c>
      <c r="H11" s="14">
        <v>21300</v>
      </c>
    </row>
    <row r="12" s="5" customFormat="1" ht="20.1" customHeight="1" spans="1:8">
      <c r="A12" s="16" t="s">
        <v>94</v>
      </c>
      <c r="B12" s="68">
        <v>5000</v>
      </c>
      <c r="C12" s="14">
        <v>3224</v>
      </c>
      <c r="D12" s="53">
        <v>0</v>
      </c>
      <c r="E12" s="55" t="s">
        <v>67</v>
      </c>
      <c r="F12" s="67"/>
      <c r="G12" s="14">
        <v>0</v>
      </c>
      <c r="H12" s="14">
        <v>2400</v>
      </c>
    </row>
    <row r="13" s="5" customFormat="1" ht="20.1" customHeight="1" spans="1:8">
      <c r="A13" s="57" t="s">
        <v>95</v>
      </c>
      <c r="B13" s="68">
        <v>-9401</v>
      </c>
      <c r="C13" s="14">
        <v>-11362</v>
      </c>
      <c r="D13" s="53">
        <v>-11200</v>
      </c>
      <c r="E13" s="56" t="s">
        <v>68</v>
      </c>
      <c r="F13" s="67">
        <v>3230</v>
      </c>
      <c r="G13" s="14">
        <v>2733</v>
      </c>
      <c r="H13" s="14">
        <v>3500</v>
      </c>
    </row>
    <row r="14" s="5" customFormat="1" ht="20.1" customHeight="1" spans="1:8">
      <c r="A14" s="16" t="s">
        <v>96</v>
      </c>
      <c r="B14" s="68">
        <v>2000</v>
      </c>
      <c r="C14" s="14">
        <v>1275</v>
      </c>
      <c r="D14" s="53">
        <v>1000</v>
      </c>
      <c r="E14" s="56" t="s">
        <v>69</v>
      </c>
      <c r="F14" s="67">
        <v>4632</v>
      </c>
      <c r="G14" s="14">
        <v>3763</v>
      </c>
      <c r="H14" s="14">
        <v>4760</v>
      </c>
    </row>
    <row r="15" s="5" customFormat="1" ht="20.1" customHeight="1" spans="1:8">
      <c r="A15" s="16" t="s">
        <v>97</v>
      </c>
      <c r="B15" s="68">
        <v>4000</v>
      </c>
      <c r="C15" s="14">
        <v>3910</v>
      </c>
      <c r="D15" s="53">
        <v>3500</v>
      </c>
      <c r="E15" s="54" t="s">
        <v>98</v>
      </c>
      <c r="F15" s="14">
        <v>514</v>
      </c>
      <c r="G15" s="14">
        <v>503</v>
      </c>
      <c r="H15" s="14">
        <v>30</v>
      </c>
    </row>
    <row r="16" s="5" customFormat="1" ht="20.1" customHeight="1" spans="1:8">
      <c r="A16" s="16" t="s">
        <v>99</v>
      </c>
      <c r="B16" s="69">
        <v>4632</v>
      </c>
      <c r="C16" s="14">
        <v>4564</v>
      </c>
      <c r="D16" s="53">
        <v>4760</v>
      </c>
      <c r="E16" s="54" t="s">
        <v>100</v>
      </c>
      <c r="F16" s="14">
        <v>243616</v>
      </c>
      <c r="G16" s="14">
        <v>216630</v>
      </c>
      <c r="H16" s="14">
        <v>27012</v>
      </c>
    </row>
    <row r="17" s="5" customFormat="1" ht="20.1" customHeight="1" spans="1:8">
      <c r="A17" s="16" t="s">
        <v>101</v>
      </c>
      <c r="B17" s="14"/>
      <c r="C17" s="14">
        <v>0</v>
      </c>
      <c r="D17" s="53">
        <v>0</v>
      </c>
      <c r="E17" s="54" t="s">
        <v>102</v>
      </c>
      <c r="F17" s="67">
        <v>15602</v>
      </c>
      <c r="G17" s="14">
        <v>15602</v>
      </c>
      <c r="H17" s="14">
        <v>17782</v>
      </c>
    </row>
    <row r="18" s="5" customFormat="1" ht="20.1" customHeight="1" spans="1:8">
      <c r="A18" s="16" t="s">
        <v>103</v>
      </c>
      <c r="B18" s="68">
        <v>7534</v>
      </c>
      <c r="C18" s="14">
        <v>5083</v>
      </c>
      <c r="D18" s="53">
        <v>11715</v>
      </c>
      <c r="E18" s="54" t="s">
        <v>104</v>
      </c>
      <c r="F18" s="67">
        <v>278</v>
      </c>
      <c r="G18" s="14">
        <v>281</v>
      </c>
      <c r="H18" s="14">
        <v>200</v>
      </c>
    </row>
    <row r="19" s="5" customFormat="1" ht="20.1" customHeight="1" spans="1:8">
      <c r="A19" s="13" t="s">
        <v>105</v>
      </c>
      <c r="B19" s="14">
        <v>301368</v>
      </c>
      <c r="C19" s="14">
        <v>301368</v>
      </c>
      <c r="D19" s="53">
        <v>56676</v>
      </c>
      <c r="E19" s="52" t="s">
        <v>106</v>
      </c>
      <c r="F19" s="14">
        <v>237533</v>
      </c>
      <c r="G19" s="14">
        <v>194579</v>
      </c>
      <c r="H19" s="14">
        <v>142693</v>
      </c>
    </row>
    <row r="20" s="5" customFormat="1" ht="20.1" customHeight="1" spans="1:8">
      <c r="A20" s="16" t="s">
        <v>107</v>
      </c>
      <c r="B20" s="66">
        <v>2805</v>
      </c>
      <c r="C20" s="18">
        <v>2805</v>
      </c>
      <c r="D20" s="53">
        <v>976</v>
      </c>
      <c r="E20" s="54" t="s">
        <v>108</v>
      </c>
      <c r="F20" s="14"/>
      <c r="G20" s="14"/>
      <c r="H20" s="14"/>
    </row>
    <row r="21" s="5" customFormat="1" ht="20.1" customHeight="1" spans="1:8">
      <c r="A21" s="16" t="s">
        <v>109</v>
      </c>
      <c r="B21" s="66">
        <v>276766</v>
      </c>
      <c r="C21" s="14">
        <v>276766</v>
      </c>
      <c r="D21" s="53">
        <v>16830</v>
      </c>
      <c r="E21" s="54" t="s">
        <v>110</v>
      </c>
      <c r="F21" s="70">
        <v>74605</v>
      </c>
      <c r="G21" s="14">
        <v>74605</v>
      </c>
      <c r="H21" s="14">
        <v>31121</v>
      </c>
    </row>
    <row r="22" s="5" customFormat="1" ht="20.1" customHeight="1" spans="1:8">
      <c r="A22" s="16" t="s">
        <v>111</v>
      </c>
      <c r="B22" s="14"/>
      <c r="C22" s="14"/>
      <c r="D22" s="53"/>
      <c r="E22" s="54" t="s">
        <v>112</v>
      </c>
      <c r="F22" s="70">
        <v>153089</v>
      </c>
      <c r="G22" s="14">
        <v>81104</v>
      </c>
      <c r="H22" s="14">
        <v>100594</v>
      </c>
    </row>
    <row r="23" s="5" customFormat="1" ht="20.1" customHeight="1" spans="1:8">
      <c r="A23" s="16" t="s">
        <v>113</v>
      </c>
      <c r="B23" s="66">
        <v>21797</v>
      </c>
      <c r="C23" s="14">
        <v>21797</v>
      </c>
      <c r="D23" s="53">
        <v>38870</v>
      </c>
      <c r="E23" s="54" t="s">
        <v>114</v>
      </c>
      <c r="F23" s="71">
        <v>9839</v>
      </c>
      <c r="G23" s="14">
        <v>38870</v>
      </c>
      <c r="H23" s="14">
        <v>10978</v>
      </c>
    </row>
    <row r="24" s="5" customFormat="1" ht="20.1" customHeight="1" spans="1:8">
      <c r="A24" s="16"/>
      <c r="B24" s="14"/>
      <c r="C24" s="14"/>
      <c r="D24" s="53"/>
      <c r="E24" s="61"/>
      <c r="F24" s="60"/>
      <c r="G24" s="60"/>
      <c r="H24" s="60"/>
    </row>
    <row r="25" s="5" customFormat="1" ht="20.1" customHeight="1" spans="1:8">
      <c r="A25" s="62" t="s">
        <v>115</v>
      </c>
      <c r="B25" s="63">
        <v>1276866</v>
      </c>
      <c r="C25" s="63">
        <v>1183771</v>
      </c>
      <c r="D25" s="64">
        <v>771333</v>
      </c>
      <c r="E25" s="65" t="s">
        <v>116</v>
      </c>
      <c r="F25" s="63">
        <v>1276866</v>
      </c>
      <c r="G25" s="63">
        <v>1183771</v>
      </c>
      <c r="H25" s="63">
        <v>771333</v>
      </c>
    </row>
    <row r="26" s="5" customFormat="1" ht="20.1" customHeight="1" spans="1:8">
      <c r="A26"/>
      <c r="B26"/>
      <c r="C26"/>
      <c r="D26"/>
      <c r="E26"/>
      <c r="F26"/>
      <c r="G26" s="72"/>
      <c r="H26" s="72">
        <f>D25-H25</f>
        <v>0</v>
      </c>
    </row>
    <row r="27" s="5" customFormat="1" ht="20.1" customHeight="1" spans="1:8">
      <c r="A27"/>
      <c r="B27"/>
      <c r="C27"/>
      <c r="D27"/>
      <c r="E27"/>
      <c r="F27"/>
      <c r="G27"/>
      <c r="H27"/>
    </row>
    <row r="28" s="5" customFormat="1" ht="20.1" customHeight="1" spans="1:8">
      <c r="A28"/>
      <c r="B28"/>
      <c r="C28"/>
      <c r="D28"/>
      <c r="E28"/>
      <c r="F28"/>
      <c r="G28"/>
      <c r="H28"/>
    </row>
    <row r="29" s="5" customFormat="1" ht="20.1" customHeight="1" spans="1:8">
      <c r="A29"/>
      <c r="B29"/>
      <c r="C29"/>
      <c r="D29"/>
      <c r="E29"/>
      <c r="F29"/>
      <c r="G29"/>
      <c r="H29"/>
    </row>
    <row r="30" s="5" customFormat="1" ht="20.1" customHeight="1" spans="1:8">
      <c r="A30"/>
      <c r="B30"/>
      <c r="C30"/>
      <c r="D30"/>
      <c r="E30"/>
      <c r="F30"/>
      <c r="G30"/>
      <c r="H30"/>
    </row>
    <row r="31" s="5" customFormat="1" ht="20.1" customHeight="1" spans="1:8">
      <c r="A31"/>
      <c r="B31"/>
      <c r="C31"/>
      <c r="D31"/>
      <c r="E31"/>
      <c r="F31"/>
      <c r="G31"/>
      <c r="H31"/>
    </row>
    <row r="32" s="5" customFormat="1" ht="20.1" customHeight="1" spans="1:8">
      <c r="A32"/>
      <c r="B32"/>
      <c r="C32"/>
      <c r="D32"/>
      <c r="E32"/>
      <c r="F32"/>
      <c r="G32"/>
      <c r="H32"/>
    </row>
    <row r="33" s="5" customFormat="1" ht="20.1" customHeight="1" spans="1:8">
      <c r="A33"/>
      <c r="B33"/>
      <c r="C33"/>
      <c r="D33"/>
      <c r="E33"/>
      <c r="F33"/>
      <c r="G33"/>
      <c r="H33"/>
    </row>
  </sheetData>
  <sheetProtection password="C70D" sheet="1" objects="1"/>
  <mergeCells count="3">
    <mergeCell ref="A2:H2"/>
    <mergeCell ref="A4:D4"/>
    <mergeCell ref="E4:H4"/>
  </mergeCells>
  <printOptions horizontalCentered="1"/>
  <pageMargins left="0.590551181102362" right="0.590551181102362" top="0.984251968503937" bottom="0.78740157480315"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topLeftCell="A4" workbookViewId="0">
      <selection activeCell="C22" sqref="C22"/>
    </sheetView>
  </sheetViews>
  <sheetFormatPr defaultColWidth="9" defaultRowHeight="14.25" outlineLevelCol="7"/>
  <cols>
    <col min="1" max="1" width="33.375" customWidth="1"/>
    <col min="2" max="2" width="10.625" customWidth="1"/>
    <col min="3" max="4" width="9.625" customWidth="1"/>
    <col min="5" max="5" width="35.625" customWidth="1"/>
    <col min="6" max="6" width="10.625" customWidth="1"/>
    <col min="7" max="8" width="9.625" customWidth="1"/>
  </cols>
  <sheetData>
    <row r="1" s="1" customFormat="1" ht="24.95" customHeight="1" spans="1:1">
      <c r="A1" s="1" t="s">
        <v>8</v>
      </c>
    </row>
    <row r="2" s="2" customFormat="1" ht="30" customHeight="1" spans="1:8">
      <c r="A2" s="9" t="s">
        <v>117</v>
      </c>
      <c r="B2" s="9"/>
      <c r="C2" s="9"/>
      <c r="D2" s="9"/>
      <c r="E2" s="9"/>
      <c r="F2" s="9"/>
      <c r="G2" s="9"/>
      <c r="H2" s="9"/>
    </row>
    <row r="3" s="3" customFormat="1" ht="20.1" customHeight="1" spans="8:8">
      <c r="H3" s="40" t="s">
        <v>18</v>
      </c>
    </row>
    <row r="4" s="45" customFormat="1" ht="20.1" customHeight="1" spans="1:8">
      <c r="A4" s="11" t="s">
        <v>80</v>
      </c>
      <c r="B4" s="11"/>
      <c r="C4" s="11"/>
      <c r="D4" s="47"/>
      <c r="E4" s="48" t="s">
        <v>81</v>
      </c>
      <c r="F4" s="11"/>
      <c r="G4" s="11"/>
      <c r="H4" s="11"/>
    </row>
    <row r="5" s="4" customFormat="1" ht="35.1" customHeight="1" spans="1:8">
      <c r="A5" s="11" t="s">
        <v>82</v>
      </c>
      <c r="B5" s="12" t="s">
        <v>118</v>
      </c>
      <c r="C5" s="12" t="s">
        <v>119</v>
      </c>
      <c r="D5" s="49" t="s">
        <v>120</v>
      </c>
      <c r="E5" s="48" t="s">
        <v>82</v>
      </c>
      <c r="F5" s="12" t="s">
        <v>118</v>
      </c>
      <c r="G5" s="12" t="s">
        <v>119</v>
      </c>
      <c r="H5" s="12" t="s">
        <v>120</v>
      </c>
    </row>
    <row r="6" s="4" customFormat="1" ht="20.1" customHeight="1" spans="1:8">
      <c r="A6" s="13" t="s">
        <v>84</v>
      </c>
      <c r="B6" s="50">
        <f>SUM(B7:B9,B15:B18)</f>
        <v>466100</v>
      </c>
      <c r="C6" s="50">
        <f>SUM(C7:C9,C15:C18)</f>
        <v>561492</v>
      </c>
      <c r="D6" s="51">
        <f>SUM(D7:D9,D15:D18)</f>
        <v>599969</v>
      </c>
      <c r="E6" s="52" t="s">
        <v>85</v>
      </c>
      <c r="F6" s="50">
        <f>SUM(F7:F9,F13:F16)</f>
        <v>350289</v>
      </c>
      <c r="G6" s="50">
        <f>SUM(G7:G9,G13:G16)</f>
        <v>437611</v>
      </c>
      <c r="H6" s="50">
        <f>SUM(H7:H9,H13:H16)</f>
        <v>398973</v>
      </c>
    </row>
    <row r="7" s="5" customFormat="1" ht="20.1" customHeight="1" spans="1:8">
      <c r="A7" s="16" t="s">
        <v>86</v>
      </c>
      <c r="B7" s="14">
        <v>8772</v>
      </c>
      <c r="C7" s="14"/>
      <c r="D7" s="53">
        <v>8000</v>
      </c>
      <c r="E7" s="54" t="s">
        <v>87</v>
      </c>
      <c r="F7" s="14">
        <v>117</v>
      </c>
      <c r="G7" s="14">
        <v>117</v>
      </c>
      <c r="H7" s="14">
        <v>11</v>
      </c>
    </row>
    <row r="8" s="5" customFormat="1" ht="20.1" customHeight="1" spans="1:8">
      <c r="A8" s="16" t="s">
        <v>88</v>
      </c>
      <c r="B8" s="14">
        <v>1523</v>
      </c>
      <c r="C8" s="14">
        <v>2785</v>
      </c>
      <c r="D8" s="53">
        <v>2000</v>
      </c>
      <c r="E8" s="54" t="s">
        <v>89</v>
      </c>
      <c r="F8" s="14">
        <v>1242</v>
      </c>
      <c r="G8" s="14">
        <v>581</v>
      </c>
      <c r="H8" s="14">
        <v>622</v>
      </c>
    </row>
    <row r="9" s="5" customFormat="1" ht="20.1" customHeight="1" spans="1:8">
      <c r="A9" s="16" t="s">
        <v>90</v>
      </c>
      <c r="B9" s="14">
        <f>SUM(B10:B14)</f>
        <v>439963</v>
      </c>
      <c r="C9" s="14">
        <f>SUM(C10:C14)</f>
        <v>538448</v>
      </c>
      <c r="D9" s="53">
        <f>SUM(D10:D14)</f>
        <v>573000</v>
      </c>
      <c r="E9" s="54" t="s">
        <v>91</v>
      </c>
      <c r="F9" s="14">
        <f>SUM(F10:F12)</f>
        <v>319954</v>
      </c>
      <c r="G9" s="14">
        <f>SUM(G10:G12)</f>
        <v>370075</v>
      </c>
      <c r="H9" s="14">
        <f>SUM(H10:H12)</f>
        <v>373984</v>
      </c>
    </row>
    <row r="10" s="5" customFormat="1" ht="20.1" customHeight="1" spans="1:8">
      <c r="A10" s="16" t="s">
        <v>92</v>
      </c>
      <c r="B10" s="14">
        <v>306004</v>
      </c>
      <c r="C10" s="14">
        <v>519741</v>
      </c>
      <c r="D10" s="53">
        <f>529000+50000</f>
        <v>579000</v>
      </c>
      <c r="E10" s="55" t="s">
        <v>53</v>
      </c>
      <c r="F10" s="14">
        <v>308133</v>
      </c>
      <c r="G10" s="14">
        <v>365088</v>
      </c>
      <c r="H10" s="14">
        <v>363748</v>
      </c>
    </row>
    <row r="11" s="5" customFormat="1" ht="20.1" customHeight="1" spans="1:8">
      <c r="A11" s="16" t="s">
        <v>93</v>
      </c>
      <c r="B11" s="14">
        <v>49982</v>
      </c>
      <c r="C11" s="14"/>
      <c r="D11" s="53"/>
      <c r="E11" s="56" t="s">
        <v>68</v>
      </c>
      <c r="F11" s="14">
        <v>8221</v>
      </c>
      <c r="G11" s="14">
        <v>1510</v>
      </c>
      <c r="H11" s="14">
        <v>5604</v>
      </c>
    </row>
    <row r="12" s="5" customFormat="1" ht="20.1" customHeight="1" spans="1:8">
      <c r="A12" s="16" t="s">
        <v>94</v>
      </c>
      <c r="B12" s="14">
        <v>53316</v>
      </c>
      <c r="C12" s="14"/>
      <c r="D12" s="53"/>
      <c r="E12" s="56" t="s">
        <v>69</v>
      </c>
      <c r="F12" s="14">
        <v>3600</v>
      </c>
      <c r="G12" s="14">
        <v>3477</v>
      </c>
      <c r="H12" s="14">
        <v>4632</v>
      </c>
    </row>
    <row r="13" s="5" customFormat="1" ht="20.1" customHeight="1" spans="1:8">
      <c r="A13" s="57" t="s">
        <v>95</v>
      </c>
      <c r="B13" s="14"/>
      <c r="C13" s="14">
        <v>-4956</v>
      </c>
      <c r="D13" s="53">
        <v>-8000</v>
      </c>
      <c r="E13" s="54" t="s">
        <v>98</v>
      </c>
      <c r="F13" s="14">
        <v>1400</v>
      </c>
      <c r="G13" s="14">
        <v>886</v>
      </c>
      <c r="H13" s="14">
        <v>514</v>
      </c>
    </row>
    <row r="14" s="5" customFormat="1" ht="20.1" customHeight="1" spans="1:8">
      <c r="A14" s="16" t="s">
        <v>96</v>
      </c>
      <c r="B14" s="14">
        <v>30661</v>
      </c>
      <c r="C14" s="14">
        <v>23663</v>
      </c>
      <c r="D14" s="53">
        <v>2000</v>
      </c>
      <c r="E14" s="54" t="s">
        <v>100</v>
      </c>
      <c r="F14" s="14">
        <v>17076</v>
      </c>
      <c r="G14" s="14">
        <v>55483</v>
      </c>
      <c r="H14" s="14">
        <v>11581</v>
      </c>
    </row>
    <row r="15" s="5" customFormat="1" ht="20.1" customHeight="1" spans="1:8">
      <c r="A15" s="16" t="s">
        <v>97</v>
      </c>
      <c r="B15" s="14">
        <v>10000</v>
      </c>
      <c r="C15" s="14">
        <v>11333</v>
      </c>
      <c r="D15" s="53">
        <v>8000</v>
      </c>
      <c r="E15" s="54" t="s">
        <v>102</v>
      </c>
      <c r="F15" s="14">
        <v>10400</v>
      </c>
      <c r="G15" s="14">
        <v>10405</v>
      </c>
      <c r="H15" s="14">
        <v>12161</v>
      </c>
    </row>
    <row r="16" s="5" customFormat="1" ht="20.1" customHeight="1" spans="1:8">
      <c r="A16" s="16" t="s">
        <v>99</v>
      </c>
      <c r="B16" s="14">
        <v>3600</v>
      </c>
      <c r="C16" s="14">
        <v>6900</v>
      </c>
      <c r="D16" s="53">
        <v>4632</v>
      </c>
      <c r="E16" s="54" t="s">
        <v>104</v>
      </c>
      <c r="F16" s="14">
        <v>100</v>
      </c>
      <c r="G16" s="14">
        <v>64</v>
      </c>
      <c r="H16" s="14">
        <v>100</v>
      </c>
    </row>
    <row r="17" s="5" customFormat="1" ht="20.1" customHeight="1" spans="1:8">
      <c r="A17" s="16" t="s">
        <v>101</v>
      </c>
      <c r="B17" s="14"/>
      <c r="C17" s="14"/>
      <c r="D17" s="53"/>
      <c r="E17" s="52" t="s">
        <v>106</v>
      </c>
      <c r="F17" s="14">
        <f>SUM(F18:F21)</f>
        <v>155280</v>
      </c>
      <c r="G17" s="14">
        <f>SUM(G18:G21)</f>
        <v>214050</v>
      </c>
      <c r="H17" s="14">
        <f>SUM(H18:H21)</f>
        <v>305322</v>
      </c>
    </row>
    <row r="18" s="5" customFormat="1" ht="20.1" customHeight="1" spans="1:8">
      <c r="A18" s="16" t="s">
        <v>103</v>
      </c>
      <c r="B18" s="14">
        <v>2242</v>
      </c>
      <c r="C18" s="14">
        <v>2026</v>
      </c>
      <c r="D18" s="53">
        <v>4337</v>
      </c>
      <c r="E18" s="54" t="s">
        <v>108</v>
      </c>
      <c r="F18" s="14"/>
      <c r="G18" s="14"/>
      <c r="H18" s="14"/>
    </row>
    <row r="19" s="5" customFormat="1" ht="20.1" customHeight="1" spans="1:8">
      <c r="A19" s="13" t="s">
        <v>105</v>
      </c>
      <c r="B19" s="14">
        <f>SUM(B20:B23)</f>
        <v>39469</v>
      </c>
      <c r="C19" s="14">
        <f>SUM(C20:C23)</f>
        <v>90169</v>
      </c>
      <c r="D19" s="53">
        <f>SUM(D20:D23)</f>
        <v>104326</v>
      </c>
      <c r="E19" s="54" t="s">
        <v>110</v>
      </c>
      <c r="F19" s="14">
        <v>9890</v>
      </c>
      <c r="G19" s="14">
        <v>10390</v>
      </c>
      <c r="H19" s="14">
        <v>74605</v>
      </c>
    </row>
    <row r="20" s="5" customFormat="1" ht="20.1" customHeight="1" spans="1:8">
      <c r="A20" s="16" t="s">
        <v>107</v>
      </c>
      <c r="B20" s="14">
        <v>3730</v>
      </c>
      <c r="C20" s="18">
        <f>3847-102</f>
        <v>3745</v>
      </c>
      <c r="D20" s="53"/>
      <c r="E20" s="54" t="s">
        <v>112</v>
      </c>
      <c r="F20" s="14">
        <v>138406</v>
      </c>
      <c r="G20" s="14">
        <v>181863</v>
      </c>
      <c r="H20" s="14">
        <f>160179+50000</f>
        <v>210179</v>
      </c>
    </row>
    <row r="21" s="5" customFormat="1" ht="20.1" customHeight="1" spans="1:8">
      <c r="A21" s="16" t="s">
        <v>109</v>
      </c>
      <c r="B21" s="14">
        <v>13200</v>
      </c>
      <c r="C21" s="14">
        <v>63200</v>
      </c>
      <c r="D21" s="53">
        <v>32375</v>
      </c>
      <c r="E21" s="54" t="s">
        <v>114</v>
      </c>
      <c r="F21" s="14">
        <v>6984</v>
      </c>
      <c r="G21" s="14">
        <v>21797</v>
      </c>
      <c r="H21" s="14">
        <v>20538</v>
      </c>
    </row>
    <row r="22" s="5" customFormat="1" ht="20.1" customHeight="1" spans="1:8">
      <c r="A22" s="16" t="s">
        <v>111</v>
      </c>
      <c r="B22" s="14">
        <v>18148</v>
      </c>
      <c r="C22" s="58">
        <v>18833</v>
      </c>
      <c r="D22" s="53">
        <v>50154</v>
      </c>
      <c r="E22" s="59" t="s">
        <v>121</v>
      </c>
      <c r="F22" s="14"/>
      <c r="G22" s="14"/>
      <c r="H22" s="14"/>
    </row>
    <row r="23" s="5" customFormat="1" ht="20.1" customHeight="1" spans="1:8">
      <c r="A23" s="16" t="s">
        <v>113</v>
      </c>
      <c r="B23" s="14">
        <v>4391</v>
      </c>
      <c r="C23" s="14">
        <v>4391</v>
      </c>
      <c r="D23" s="53">
        <v>21797</v>
      </c>
      <c r="E23" s="59" t="s">
        <v>122</v>
      </c>
      <c r="F23" s="60"/>
      <c r="G23" s="60"/>
      <c r="H23" s="60"/>
    </row>
    <row r="24" s="5" customFormat="1" ht="20.1" customHeight="1" spans="1:8">
      <c r="A24" s="16"/>
      <c r="B24" s="14"/>
      <c r="C24" s="14"/>
      <c r="D24" s="53"/>
      <c r="E24" s="61"/>
      <c r="F24" s="60"/>
      <c r="G24" s="60"/>
      <c r="H24" s="60"/>
    </row>
    <row r="25" s="46" customFormat="1" ht="20.1" customHeight="1" spans="1:8">
      <c r="A25" s="62" t="s">
        <v>115</v>
      </c>
      <c r="B25" s="63">
        <f>B6+B19</f>
        <v>505569</v>
      </c>
      <c r="C25" s="63">
        <f>C6+C19</f>
        <v>651661</v>
      </c>
      <c r="D25" s="64">
        <f>D6+D19</f>
        <v>704295</v>
      </c>
      <c r="E25" s="65" t="s">
        <v>116</v>
      </c>
      <c r="F25" s="63">
        <f>F6+F17</f>
        <v>505569</v>
      </c>
      <c r="G25" s="63">
        <f>G6+G17</f>
        <v>651661</v>
      </c>
      <c r="H25" s="63">
        <f>H6+H17</f>
        <v>704295</v>
      </c>
    </row>
    <row r="26" s="5" customFormat="1" ht="20.1" customHeight="1" spans="1:8">
      <c r="A26"/>
      <c r="B26"/>
      <c r="C26"/>
      <c r="D26"/>
      <c r="E26"/>
      <c r="F26"/>
      <c r="G26"/>
      <c r="H26"/>
    </row>
    <row r="27" s="5" customFormat="1" ht="20.1" customHeight="1" spans="1:8">
      <c r="A27"/>
      <c r="B27"/>
      <c r="C27"/>
      <c r="D27"/>
      <c r="E27"/>
      <c r="F27"/>
      <c r="G27"/>
      <c r="H27"/>
    </row>
    <row r="28" s="5" customFormat="1" ht="20.1" customHeight="1" spans="1:8">
      <c r="A28"/>
      <c r="B28"/>
      <c r="C28"/>
      <c r="D28"/>
      <c r="E28"/>
      <c r="F28"/>
      <c r="G28"/>
      <c r="H28"/>
    </row>
    <row r="29" s="5" customFormat="1" ht="20.1" customHeight="1" spans="1:8">
      <c r="A29"/>
      <c r="B29"/>
      <c r="C29"/>
      <c r="D29"/>
      <c r="E29"/>
      <c r="F29"/>
      <c r="G29"/>
      <c r="H29"/>
    </row>
    <row r="30" s="5" customFormat="1" ht="20.1" customHeight="1" spans="1:8">
      <c r="A30"/>
      <c r="B30"/>
      <c r="C30"/>
      <c r="D30"/>
      <c r="E30"/>
      <c r="F30"/>
      <c r="G30"/>
      <c r="H30"/>
    </row>
    <row r="31" s="5" customFormat="1" ht="20.1" customHeight="1" spans="1:8">
      <c r="A31"/>
      <c r="B31"/>
      <c r="C31"/>
      <c r="D31"/>
      <c r="E31"/>
      <c r="F31"/>
      <c r="G31"/>
      <c r="H31"/>
    </row>
    <row r="32" s="5" customFormat="1" ht="20.1" customHeight="1" spans="1:8">
      <c r="A32"/>
      <c r="B32"/>
      <c r="C32"/>
      <c r="D32"/>
      <c r="E32"/>
      <c r="F32"/>
      <c r="G32"/>
      <c r="H32"/>
    </row>
    <row r="33" s="5" customFormat="1" ht="20.1" customHeight="1" spans="1:8">
      <c r="A33"/>
      <c r="B33"/>
      <c r="C33"/>
      <c r="D33"/>
      <c r="E33"/>
      <c r="F33"/>
      <c r="G33"/>
      <c r="H33"/>
    </row>
    <row r="34" s="5" customFormat="1" ht="20.1" customHeight="1" spans="1:8">
      <c r="A34"/>
      <c r="B34"/>
      <c r="C34"/>
      <c r="D34"/>
      <c r="E34"/>
      <c r="F34"/>
      <c r="G34"/>
      <c r="H34"/>
    </row>
    <row r="35" s="5" customFormat="1" ht="20.1" customHeight="1" spans="1:8">
      <c r="A35"/>
      <c r="B35"/>
      <c r="C35"/>
      <c r="D35"/>
      <c r="E35"/>
      <c r="F35"/>
      <c r="G35"/>
      <c r="H35"/>
    </row>
  </sheetData>
  <mergeCells count="3">
    <mergeCell ref="A2:H2"/>
    <mergeCell ref="A4:D4"/>
    <mergeCell ref="E4:H4"/>
  </mergeCells>
  <printOptions horizontalCentered="1"/>
  <pageMargins left="0.786805555555556" right="0.590277777777778" top="0.984027777777778" bottom="0.786805555555556"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B5" sqref="B5:F5"/>
    </sheetView>
  </sheetViews>
  <sheetFormatPr defaultColWidth="9" defaultRowHeight="14.25" outlineLevelRow="4" outlineLevelCol="5"/>
  <cols>
    <col min="1" max="1" width="11" customWidth="1"/>
    <col min="2" max="2" width="13" customWidth="1"/>
    <col min="3" max="3" width="17.625" customWidth="1"/>
    <col min="4" max="4" width="15.375" customWidth="1"/>
    <col min="5" max="5" width="13" customWidth="1"/>
    <col min="6" max="6" width="13.25" customWidth="1"/>
  </cols>
  <sheetData>
    <row r="1" s="1" customFormat="1" ht="20.1" customHeight="1" spans="1:1">
      <c r="A1" s="1" t="s">
        <v>10</v>
      </c>
    </row>
    <row r="2" s="41" customFormat="1" ht="45" customHeight="1" spans="1:6">
      <c r="A2" s="43" t="s">
        <v>11</v>
      </c>
      <c r="B2" s="43"/>
      <c r="C2" s="43"/>
      <c r="D2" s="43"/>
      <c r="E2" s="43"/>
      <c r="F2" s="43"/>
    </row>
    <row r="3" s="42" customFormat="1" ht="24.95" customHeight="1" spans="6:6">
      <c r="F3" s="42" t="s">
        <v>18</v>
      </c>
    </row>
    <row r="4" s="4" customFormat="1" ht="39.95" customHeight="1" spans="1:6">
      <c r="A4" s="11" t="s">
        <v>82</v>
      </c>
      <c r="B4" s="12" t="s">
        <v>123</v>
      </c>
      <c r="C4" s="12" t="s">
        <v>124</v>
      </c>
      <c r="D4" s="12" t="s">
        <v>125</v>
      </c>
      <c r="E4" s="12" t="s">
        <v>126</v>
      </c>
      <c r="F4" s="11" t="s">
        <v>3</v>
      </c>
    </row>
    <row r="5" ht="35.1" customHeight="1" spans="1:6">
      <c r="A5" s="44" t="s">
        <v>127</v>
      </c>
      <c r="B5" s="14">
        <v>563679</v>
      </c>
      <c r="C5" s="14">
        <v>276766</v>
      </c>
      <c r="D5" s="14">
        <v>74605</v>
      </c>
      <c r="E5" s="18">
        <v>547975</v>
      </c>
      <c r="F5" s="44"/>
    </row>
  </sheetData>
  <mergeCells count="1">
    <mergeCell ref="A2:F2"/>
  </mergeCells>
  <printOptions horizontalCentered="1"/>
  <pageMargins left="0.786805555555556" right="0.590277777777778" top="0.984027777777778" bottom="0.786805555555556" header="0.313888888888889" footer="0.313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zoomScale="95" zoomScaleNormal="95" workbookViewId="0">
      <selection activeCell="B5" sqref="B5:C18"/>
    </sheetView>
  </sheetViews>
  <sheetFormatPr defaultColWidth="9" defaultRowHeight="14.25" outlineLevelCol="3"/>
  <cols>
    <col min="1" max="1" width="33.625" customWidth="1"/>
    <col min="2" max="2" width="11.625" customWidth="1"/>
    <col min="3" max="3" width="35.625" customWidth="1"/>
  </cols>
  <sheetData>
    <row r="1" s="1" customFormat="1" ht="24.95" customHeight="1" spans="1:1">
      <c r="A1" s="1" t="s">
        <v>12</v>
      </c>
    </row>
    <row r="2" s="2" customFormat="1" ht="45" customHeight="1" spans="1:4">
      <c r="A2" s="9" t="s">
        <v>13</v>
      </c>
      <c r="B2" s="9"/>
      <c r="C2" s="9"/>
      <c r="D2" s="39"/>
    </row>
    <row r="3" s="3" customFormat="1" ht="24.95" customHeight="1" spans="3:3">
      <c r="C3" s="40" t="s">
        <v>128</v>
      </c>
    </row>
    <row r="4" s="4" customFormat="1" ht="39.95" customHeight="1" spans="1:3">
      <c r="A4" s="11" t="s">
        <v>19</v>
      </c>
      <c r="B4" s="11" t="s">
        <v>129</v>
      </c>
      <c r="C4" s="11" t="s">
        <v>3</v>
      </c>
    </row>
    <row r="5" ht="24.95" customHeight="1" spans="1:3">
      <c r="A5" s="13" t="s">
        <v>130</v>
      </c>
      <c r="B5" s="14">
        <v>706882</v>
      </c>
      <c r="C5" s="13"/>
    </row>
    <row r="6" ht="24.95" customHeight="1" spans="1:3">
      <c r="A6" s="16" t="s">
        <v>131</v>
      </c>
      <c r="B6" s="14">
        <v>161283</v>
      </c>
      <c r="C6" s="13"/>
    </row>
    <row r="7" ht="24.95" customHeight="1" spans="1:3">
      <c r="A7" s="16" t="s">
        <v>132</v>
      </c>
      <c r="B7" s="14">
        <v>44049</v>
      </c>
      <c r="C7" s="13"/>
    </row>
    <row r="8" ht="24.95" customHeight="1" spans="1:3">
      <c r="A8" s="16" t="s">
        <v>133</v>
      </c>
      <c r="B8" s="14"/>
      <c r="C8" s="13"/>
    </row>
    <row r="9" ht="24.95" customHeight="1" spans="1:3">
      <c r="A9" s="16" t="s">
        <v>134</v>
      </c>
      <c r="B9" s="14">
        <v>501550</v>
      </c>
      <c r="C9" s="13"/>
    </row>
    <row r="10" ht="24.95" customHeight="1" spans="1:3">
      <c r="A10" s="16" t="s">
        <v>135</v>
      </c>
      <c r="B10" s="14"/>
      <c r="C10" s="13"/>
    </row>
    <row r="11" ht="24.95" customHeight="1" spans="1:3">
      <c r="A11" s="13" t="s">
        <v>136</v>
      </c>
      <c r="B11" s="14">
        <v>-11200</v>
      </c>
      <c r="C11" s="13" t="s">
        <v>137</v>
      </c>
    </row>
    <row r="12" ht="24.95" customHeight="1" spans="1:3">
      <c r="A12" s="13" t="s">
        <v>138</v>
      </c>
      <c r="B12" s="14">
        <v>-24700</v>
      </c>
      <c r="C12" s="13"/>
    </row>
    <row r="13" ht="24.95" customHeight="1" spans="1:3">
      <c r="A13" s="16" t="s">
        <v>86</v>
      </c>
      <c r="B13" s="14">
        <v>-21300</v>
      </c>
      <c r="C13" s="13" t="s">
        <v>139</v>
      </c>
    </row>
    <row r="14" ht="24.95" customHeight="1" spans="1:3">
      <c r="A14" s="16" t="s">
        <v>88</v>
      </c>
      <c r="B14" s="14">
        <v>-2400</v>
      </c>
      <c r="C14" s="13" t="s">
        <v>139</v>
      </c>
    </row>
    <row r="15" ht="24.95" customHeight="1" spans="1:3">
      <c r="A15" s="16" t="s">
        <v>140</v>
      </c>
      <c r="B15" s="14"/>
      <c r="C15" s="13"/>
    </row>
    <row r="16" ht="24.95" customHeight="1" spans="1:3">
      <c r="A16" s="16" t="s">
        <v>141</v>
      </c>
      <c r="B16" s="14"/>
      <c r="C16" s="13"/>
    </row>
    <row r="17" ht="24.95" customHeight="1" spans="1:3">
      <c r="A17" s="16" t="s">
        <v>142</v>
      </c>
      <c r="B17" s="14">
        <v>-1000</v>
      </c>
      <c r="C17" s="13" t="s">
        <v>143</v>
      </c>
    </row>
    <row r="18" ht="24.95" customHeight="1" spans="1:3">
      <c r="A18" s="13" t="s">
        <v>144</v>
      </c>
      <c r="B18" s="14">
        <v>670982</v>
      </c>
      <c r="C18" s="13" t="s">
        <v>145</v>
      </c>
    </row>
    <row r="19" spans="1:3">
      <c r="A19" s="5"/>
      <c r="B19" s="5"/>
      <c r="C19" s="5"/>
    </row>
  </sheetData>
  <mergeCells count="1">
    <mergeCell ref="A2:C2"/>
  </mergeCells>
  <printOptions horizontalCentered="1"/>
  <pageMargins left="0.78740157480315" right="0.590551181102362" top="0.984251968503937" bottom="0.78740157480315" header="0.31496062992126" footer="0.3149606299212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opLeftCell="A2" workbookViewId="0">
      <selection activeCell="G11" sqref="G11"/>
    </sheetView>
  </sheetViews>
  <sheetFormatPr defaultColWidth="9" defaultRowHeight="14.25" outlineLevelCol="3"/>
  <cols>
    <col min="1" max="1" width="32.875" customWidth="1"/>
    <col min="2" max="2" width="11.125" customWidth="1"/>
    <col min="3" max="3" width="31.625" customWidth="1"/>
    <col min="4" max="4" width="10.125" style="23" customWidth="1"/>
  </cols>
  <sheetData>
    <row r="1" s="1" customFormat="1" ht="24.95" customHeight="1" spans="1:4">
      <c r="A1" s="1" t="s">
        <v>14</v>
      </c>
      <c r="D1" s="24"/>
    </row>
    <row r="2" s="2" customFormat="1" ht="45" customHeight="1" spans="1:4">
      <c r="A2" s="9" t="s">
        <v>15</v>
      </c>
      <c r="B2" s="9"/>
      <c r="C2" s="9"/>
      <c r="D2" s="9"/>
    </row>
    <row r="3" s="3" customFormat="1" ht="24.95" customHeight="1" spans="4:4">
      <c r="D3" s="25" t="s">
        <v>18</v>
      </c>
    </row>
    <row r="4" s="4" customFormat="1" ht="24.95" customHeight="1" spans="1:4">
      <c r="A4" s="11" t="s">
        <v>146</v>
      </c>
      <c r="B4" s="11" t="s">
        <v>129</v>
      </c>
      <c r="C4" s="12" t="s">
        <v>147</v>
      </c>
      <c r="D4" s="26" t="s">
        <v>3</v>
      </c>
    </row>
    <row r="5" s="5" customFormat="1" ht="24.95" customHeight="1" spans="1:4">
      <c r="A5" s="27" t="s">
        <v>148</v>
      </c>
      <c r="B5" s="14"/>
      <c r="C5" s="28"/>
      <c r="D5" s="29"/>
    </row>
    <row r="6" s="5" customFormat="1" ht="24.95" customHeight="1" spans="1:4">
      <c r="A6" s="30" t="s">
        <v>149</v>
      </c>
      <c r="B6" s="14">
        <v>3500</v>
      </c>
      <c r="C6" s="13"/>
      <c r="D6" s="31"/>
    </row>
    <row r="7" s="5" customFormat="1" ht="24.95" customHeight="1" spans="1:4">
      <c r="A7" s="30" t="s">
        <v>150</v>
      </c>
      <c r="B7" s="14">
        <v>3500</v>
      </c>
      <c r="C7" s="13"/>
      <c r="D7" s="32"/>
    </row>
    <row r="8" s="5" customFormat="1" ht="30" customHeight="1" spans="1:4">
      <c r="A8" s="33" t="s">
        <v>151</v>
      </c>
      <c r="B8" s="14"/>
      <c r="C8" s="13"/>
      <c r="D8" s="34"/>
    </row>
    <row r="9" s="5" customFormat="1" ht="30" customHeight="1" spans="1:4">
      <c r="A9" s="35" t="s">
        <v>152</v>
      </c>
      <c r="B9" s="14">
        <v>200</v>
      </c>
      <c r="C9" s="21" t="s">
        <v>153</v>
      </c>
      <c r="D9" s="34"/>
    </row>
    <row r="10" s="5" customFormat="1" ht="30" customHeight="1" spans="1:4">
      <c r="A10" s="36" t="s">
        <v>154</v>
      </c>
      <c r="B10" s="14">
        <v>200</v>
      </c>
      <c r="C10" s="21" t="s">
        <v>155</v>
      </c>
      <c r="D10" s="34"/>
    </row>
    <row r="11" s="5" customFormat="1" ht="45" customHeight="1" spans="1:4">
      <c r="A11" s="36" t="s">
        <v>156</v>
      </c>
      <c r="B11" s="14">
        <v>2000</v>
      </c>
      <c r="C11" s="21" t="s">
        <v>157</v>
      </c>
      <c r="D11" s="34"/>
    </row>
    <row r="12" s="5" customFormat="1" ht="69.95" customHeight="1" spans="1:4">
      <c r="A12" s="36" t="s">
        <v>158</v>
      </c>
      <c r="B12" s="14">
        <v>800</v>
      </c>
      <c r="C12" s="21" t="s">
        <v>159</v>
      </c>
      <c r="D12" s="34"/>
    </row>
    <row r="13" s="5" customFormat="1" ht="30" customHeight="1" spans="1:4">
      <c r="A13" s="36" t="s">
        <v>160</v>
      </c>
      <c r="B13" s="14">
        <v>300</v>
      </c>
      <c r="C13" s="21" t="s">
        <v>161</v>
      </c>
      <c r="D13" s="34"/>
    </row>
    <row r="14" s="5" customFormat="1" ht="24.95" customHeight="1" spans="1:4">
      <c r="A14" s="37" t="s">
        <v>162</v>
      </c>
      <c r="B14" s="14">
        <v>0</v>
      </c>
      <c r="C14" s="13"/>
      <c r="D14" s="38"/>
    </row>
  </sheetData>
  <mergeCells count="1">
    <mergeCell ref="A2:D2"/>
  </mergeCells>
  <printOptions horizontalCentered="1"/>
  <pageMargins left="0.786805555555556" right="0.590277777777778" top="0.984027777777778" bottom="0.786805555555556" header="0.313888888888889" footer="0.313888888888889"/>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tabSelected="1" zoomScale="95" zoomScaleNormal="95" workbookViewId="0">
      <selection activeCell="G12" sqref="G12"/>
    </sheetView>
  </sheetViews>
  <sheetFormatPr defaultColWidth="9" defaultRowHeight="14.25" outlineLevelCol="3"/>
  <cols>
    <col min="1" max="1" width="26.625" customWidth="1"/>
    <col min="2" max="2" width="11.625" customWidth="1"/>
    <col min="3" max="3" width="34.625" style="7" customWidth="1"/>
    <col min="4" max="4" width="13" customWidth="1"/>
  </cols>
  <sheetData>
    <row r="1" s="1" customFormat="1" ht="24.95" customHeight="1" spans="1:3">
      <c r="A1" s="1" t="s">
        <v>16</v>
      </c>
      <c r="C1" s="8"/>
    </row>
    <row r="2" s="2" customFormat="1" ht="45" customHeight="1" spans="1:4">
      <c r="A2" s="9" t="s">
        <v>17</v>
      </c>
      <c r="B2" s="9"/>
      <c r="C2" s="9"/>
      <c r="D2" s="9"/>
    </row>
    <row r="3" s="3" customFormat="1" ht="24.95" customHeight="1" spans="3:4">
      <c r="C3" s="10"/>
      <c r="D3" s="3" t="s">
        <v>18</v>
      </c>
    </row>
    <row r="4" s="4" customFormat="1" ht="24.95" customHeight="1" spans="1:4">
      <c r="A4" s="11" t="s">
        <v>146</v>
      </c>
      <c r="B4" s="11" t="s">
        <v>129</v>
      </c>
      <c r="C4" s="12" t="s">
        <v>147</v>
      </c>
      <c r="D4" s="11" t="s">
        <v>3</v>
      </c>
    </row>
    <row r="5" s="5" customFormat="1" ht="24.95" customHeight="1" spans="1:4">
      <c r="A5" s="13" t="s">
        <v>163</v>
      </c>
      <c r="B5" s="14"/>
      <c r="C5" s="15"/>
      <c r="D5" s="13"/>
    </row>
    <row r="6" s="5" customFormat="1" ht="24.95" customHeight="1" spans="1:4">
      <c r="A6" s="13" t="s">
        <v>149</v>
      </c>
      <c r="B6" s="14">
        <v>4760</v>
      </c>
      <c r="C6" s="15"/>
      <c r="D6" s="13"/>
    </row>
    <row r="7" s="5" customFormat="1" ht="24.95" customHeight="1" spans="1:4">
      <c r="A7" s="16" t="s">
        <v>164</v>
      </c>
      <c r="B7" s="14">
        <v>3900</v>
      </c>
      <c r="C7" s="15"/>
      <c r="D7" s="13" t="s">
        <v>165</v>
      </c>
    </row>
    <row r="8" s="5" customFormat="1" ht="60" customHeight="1" spans="1:4">
      <c r="A8" s="16" t="s">
        <v>166</v>
      </c>
      <c r="B8" s="14">
        <v>860</v>
      </c>
      <c r="C8" s="15"/>
      <c r="D8" s="13" t="s">
        <v>167</v>
      </c>
    </row>
    <row r="9" s="5" customFormat="1" ht="24.95" customHeight="1" spans="1:4">
      <c r="A9" s="16" t="s">
        <v>168</v>
      </c>
      <c r="B9" s="14"/>
      <c r="C9" s="15"/>
      <c r="D9" s="13"/>
    </row>
    <row r="10" s="5" customFormat="1" ht="24.95" customHeight="1" spans="1:4">
      <c r="A10" s="13" t="s">
        <v>150</v>
      </c>
      <c r="B10" s="14">
        <v>4760</v>
      </c>
      <c r="C10" s="15"/>
      <c r="D10" s="13"/>
    </row>
    <row r="11" s="6" customFormat="1" ht="45" customHeight="1" spans="1:4">
      <c r="A11" s="17" t="s">
        <v>169</v>
      </c>
      <c r="B11" s="18">
        <v>2890</v>
      </c>
      <c r="C11" s="19" t="s">
        <v>170</v>
      </c>
      <c r="D11" s="20"/>
    </row>
    <row r="12" s="5" customFormat="1" ht="30" customHeight="1" spans="1:4">
      <c r="A12" s="16" t="s">
        <v>171</v>
      </c>
      <c r="B12" s="14">
        <v>1680</v>
      </c>
      <c r="C12" s="21" t="s">
        <v>172</v>
      </c>
      <c r="D12" s="13"/>
    </row>
    <row r="13" s="5" customFormat="1" ht="60" customHeight="1" spans="1:4">
      <c r="A13" s="16" t="s">
        <v>173</v>
      </c>
      <c r="B13" s="14">
        <v>190</v>
      </c>
      <c r="C13" s="21" t="s">
        <v>174</v>
      </c>
      <c r="D13" s="13"/>
    </row>
    <row r="14" s="5" customFormat="1" ht="24.95" customHeight="1" spans="1:4">
      <c r="A14" s="13" t="s">
        <v>162</v>
      </c>
      <c r="B14" s="14">
        <v>0</v>
      </c>
      <c r="C14" s="15"/>
      <c r="D14" s="13"/>
    </row>
    <row r="15" s="5" customFormat="1" ht="13.5" spans="3:3">
      <c r="C15" s="22"/>
    </row>
  </sheetData>
  <mergeCells count="1">
    <mergeCell ref="A2:D2"/>
  </mergeCells>
  <printOptions horizontalCentered="1"/>
  <pageMargins left="0.78740157480315" right="0.590551181102362" top="0.984251968503937" bottom="0.78740157480315"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目录</vt:lpstr>
      <vt:lpstr>表1</vt:lpstr>
      <vt:lpstr>表2</vt:lpstr>
      <vt:lpstr>表3</vt:lpstr>
      <vt:lpstr>表3-原表</vt:lpstr>
      <vt:lpstr>表4</vt:lpstr>
      <vt:lpstr>表5</vt:lpstr>
      <vt:lpstr>表6</vt:lpstr>
      <vt:lpstr>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碧海蓝天</cp:lastModifiedBy>
  <dcterms:created xsi:type="dcterms:W3CDTF">2022-01-12T09:34:00Z</dcterms:created>
  <cp:lastPrinted>2022-12-29T03:27:00Z</cp:lastPrinted>
  <dcterms:modified xsi:type="dcterms:W3CDTF">2023-09-19T07:37:02Z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M_Doc_Temp_ID">
    <vt:lpwstr>17e3b612</vt:lpwstr>
  </property>
  <property fmtid="{D5CDD505-2E9C-101B-9397-08002B2CF9AE}" pid="3" name="KSOProductBuildVer">
    <vt:lpwstr>2052-11.1.0.14309</vt:lpwstr>
  </property>
  <property fmtid="{D5CDD505-2E9C-101B-9397-08002B2CF9AE}" pid="4" name="ICV">
    <vt:lpwstr>0B47118C95834805A0D60EFBDD72FC99</vt:lpwstr>
  </property>
</Properties>
</file>