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00000LC5\0000000002023年预算编制\000000000\"/>
    </mc:Choice>
  </mc:AlternateContent>
  <xr:revisionPtr revIDLastSave="0" documentId="13_ncr:1_{F7C18162-ADA8-46A6-B32A-8082E17C658C}" xr6:coauthVersionLast="45" xr6:coauthVersionMax="45" xr10:uidLastSave="{00000000-0000-0000-0000-000000000000}"/>
  <bookViews>
    <workbookView xWindow="-120" yWindow="-120" windowWidth="24240" windowHeight="13140" tabRatio="878" firstSheet="1" activeTab="1" xr2:uid="{00000000-000D-0000-FFFF-FFFF00000000}"/>
  </bookViews>
  <sheets>
    <sheet name="预算目录" sheetId="1" state="hidden" r:id="rId1"/>
    <sheet name="2022年执行情况表" sheetId="2" r:id="rId2"/>
    <sheet name="预算总表" sheetId="3" r:id="rId3"/>
    <sheet name="企业职工基本养老收支预算表" sheetId="4" r:id="rId4"/>
    <sheet name="城乡居民基本养老收支预算表" sheetId="5" r:id="rId5"/>
    <sheet name="机关事业单位基本养老收支预算表" sheetId="6" r:id="rId6"/>
    <sheet name="职工基本医疗收支预算表" sheetId="7" r:id="rId7"/>
    <sheet name="城乡居民基本医疗收支预算表" sheetId="8" r:id="rId8"/>
    <sheet name="工伤保险基金收支预算表" sheetId="9" r:id="rId9"/>
    <sheet name="失业保险基金收支预算表" sheetId="10" r:id="rId10"/>
    <sheet name="基本养老基础资料表" sheetId="11" r:id="rId11"/>
    <sheet name="基本医疗基础资料表" sheetId="12" r:id="rId12"/>
    <sheet name="失业工伤基础资料表" sheetId="13" r:id="rId13"/>
  </sheets>
  <definedNames>
    <definedName name="_xlnm.Print_Area" localSheetId="5">机关事业单位基本养老收支预算表!$A$1:$D$19</definedName>
    <definedName name="_xlnm.Print_Area" localSheetId="11">基本医疗基础资料表!$A$1:$H$19</definedName>
    <definedName name="_xlnm.Print_Area" localSheetId="12">失业工伤基础资料表!$A$1:$H$15</definedName>
    <definedName name="_xlnm.Print_Area" localSheetId="6">职工基本医疗收支预算表!$A$1:$D$34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2" l="1"/>
  <c r="D17" i="10"/>
  <c r="D20" i="10" s="1"/>
  <c r="B17" i="10"/>
  <c r="B20" i="10" s="1"/>
  <c r="D11" i="9"/>
  <c r="D14" i="9" s="1"/>
  <c r="B11" i="9"/>
  <c r="B14" i="9" s="1"/>
  <c r="B14" i="8"/>
  <c r="B17" i="8" s="1"/>
  <c r="D6" i="8"/>
  <c r="D14" i="8" s="1"/>
  <c r="D17" i="8" s="1"/>
  <c r="B30" i="7"/>
  <c r="B29" i="7"/>
  <c r="B27" i="7"/>
  <c r="B26" i="7"/>
  <c r="B25" i="7"/>
  <c r="B24" i="7"/>
  <c r="B23" i="7"/>
  <c r="B22" i="7"/>
  <c r="D21" i="7"/>
  <c r="D28" i="7" s="1"/>
  <c r="D31" i="7" s="1"/>
  <c r="C21" i="7"/>
  <c r="C28" i="7" s="1"/>
  <c r="B21" i="7"/>
  <c r="B19" i="7"/>
  <c r="B17" i="7"/>
  <c r="B16" i="7"/>
  <c r="C15" i="7"/>
  <c r="C18" i="7" s="1"/>
  <c r="B14" i="7"/>
  <c r="B13" i="7"/>
  <c r="B12" i="7"/>
  <c r="B11" i="7"/>
  <c r="B10" i="7"/>
  <c r="B9" i="7"/>
  <c r="B8" i="7"/>
  <c r="D7" i="7"/>
  <c r="D15" i="7" s="1"/>
  <c r="C7" i="7"/>
  <c r="D13" i="6"/>
  <c r="D16" i="6" s="1"/>
  <c r="B13" i="6"/>
  <c r="B16" i="6" s="1"/>
  <c r="D16" i="5"/>
  <c r="D19" i="5" s="1"/>
  <c r="B16" i="5"/>
  <c r="B19" i="5" s="1"/>
  <c r="D14" i="4"/>
  <c r="D19" i="4" s="1"/>
  <c r="B14" i="4"/>
  <c r="B19" i="4" s="1"/>
  <c r="B19" i="3"/>
  <c r="B18" i="3"/>
  <c r="B17" i="3"/>
  <c r="B16" i="3"/>
  <c r="I15" i="3"/>
  <c r="H15" i="3"/>
  <c r="H20" i="3" s="1"/>
  <c r="H21" i="3" s="1"/>
  <c r="G15" i="3"/>
  <c r="F15" i="3"/>
  <c r="F20" i="3" s="1"/>
  <c r="F21" i="3" s="1"/>
  <c r="E15" i="3"/>
  <c r="D15" i="3"/>
  <c r="D20" i="3" s="1"/>
  <c r="D21" i="3" s="1"/>
  <c r="C15" i="3"/>
  <c r="B14" i="3"/>
  <c r="B13" i="3"/>
  <c r="B12" i="3"/>
  <c r="B11" i="3"/>
  <c r="B10" i="3"/>
  <c r="B9" i="3"/>
  <c r="B8" i="3"/>
  <c r="I7" i="3"/>
  <c r="I20" i="3" s="1"/>
  <c r="I21" i="3" s="1"/>
  <c r="H7" i="3"/>
  <c r="G7" i="3"/>
  <c r="F7" i="3"/>
  <c r="E7" i="3"/>
  <c r="E20" i="3" s="1"/>
  <c r="E21" i="3" s="1"/>
  <c r="D7" i="3"/>
  <c r="C7" i="3"/>
  <c r="B6" i="3"/>
  <c r="B18" i="2"/>
  <c r="B17" i="2"/>
  <c r="B16" i="2"/>
  <c r="B15" i="2"/>
  <c r="I14" i="2"/>
  <c r="H14" i="2"/>
  <c r="H19" i="2" s="1"/>
  <c r="H20" i="2" s="1"/>
  <c r="G14" i="2"/>
  <c r="F14" i="2"/>
  <c r="F19" i="2" s="1"/>
  <c r="F20" i="2" s="1"/>
  <c r="E14" i="2"/>
  <c r="D14" i="2"/>
  <c r="D19" i="2" s="1"/>
  <c r="D20" i="2" s="1"/>
  <c r="C14" i="2"/>
  <c r="B14" i="2"/>
  <c r="B13" i="2"/>
  <c r="B12" i="2"/>
  <c r="B11" i="2"/>
  <c r="B10" i="2"/>
  <c r="B9" i="2"/>
  <c r="B8" i="2"/>
  <c r="B7" i="2"/>
  <c r="I6" i="2"/>
  <c r="I19" i="2" s="1"/>
  <c r="I20" i="2" s="1"/>
  <c r="H6" i="2"/>
  <c r="G6" i="2"/>
  <c r="G19" i="2" s="1"/>
  <c r="G20" i="2" s="1"/>
  <c r="F6" i="2"/>
  <c r="E6" i="2"/>
  <c r="E19" i="2" s="1"/>
  <c r="E20" i="2" s="1"/>
  <c r="D6" i="2"/>
  <c r="C6" i="2"/>
  <c r="C19" i="2" s="1"/>
  <c r="B5" i="2"/>
  <c r="B15" i="3" l="1"/>
  <c r="C20" i="3"/>
  <c r="C21" i="3" s="1"/>
  <c r="B21" i="3" s="1"/>
  <c r="G20" i="3"/>
  <c r="G21" i="3" s="1"/>
  <c r="B19" i="6"/>
  <c r="D17" i="6"/>
  <c r="D18" i="6" s="1"/>
  <c r="D19" i="6" s="1"/>
  <c r="B15" i="7"/>
  <c r="D18" i="7"/>
  <c r="B18" i="7" s="1"/>
  <c r="B17" i="9"/>
  <c r="D15" i="9"/>
  <c r="D16" i="9" s="1"/>
  <c r="D17" i="9" s="1"/>
  <c r="B19" i="2"/>
  <c r="B20" i="2" s="1"/>
  <c r="C20" i="2"/>
  <c r="B22" i="5"/>
  <c r="D20" i="5"/>
  <c r="D21" i="5" s="1"/>
  <c r="D22" i="5" s="1"/>
  <c r="B22" i="4"/>
  <c r="D20" i="4"/>
  <c r="D21" i="4" s="1"/>
  <c r="D22" i="4" s="1"/>
  <c r="B28" i="7"/>
  <c r="B20" i="8"/>
  <c r="D18" i="8"/>
  <c r="D19" i="8" s="1"/>
  <c r="D20" i="8" s="1"/>
  <c r="B23" i="10"/>
  <c r="D21" i="10"/>
  <c r="D22" i="10" s="1"/>
  <c r="D23" i="10" s="1"/>
  <c r="B7" i="7"/>
  <c r="C20" i="7"/>
  <c r="B7" i="3"/>
  <c r="C31" i="7"/>
  <c r="C32" i="7" s="1"/>
  <c r="B20" i="3" l="1"/>
  <c r="D32" i="7"/>
  <c r="D33" i="7" s="1"/>
  <c r="D34" i="7" s="1"/>
  <c r="D20" i="7"/>
  <c r="B20" i="7" s="1"/>
  <c r="C33" i="7"/>
  <c r="B33" i="7" s="1"/>
  <c r="B31" i="7"/>
  <c r="C34" i="7" l="1"/>
  <c r="B34" i="7" s="1"/>
  <c r="B32" i="7"/>
</calcChain>
</file>

<file path=xl/sharedStrings.xml><?xml version="1.0" encoding="utf-8"?>
<sst xmlns="http://schemas.openxmlformats.org/spreadsheetml/2006/main" count="618" uniqueCount="282">
  <si>
    <t>目     录</t>
  </si>
  <si>
    <t>表一  2022年社会保险基金预算执行情况表…………………………………………………………………………………………………1</t>
  </si>
  <si>
    <t>表二  2023年社会保险基金预算总表  社预01表……………………………………………………………………………………………2</t>
  </si>
  <si>
    <t>表三  2023年企业职工基本养老保险基金预算表  社预02表………………………………………………………………………………3</t>
  </si>
  <si>
    <t>表四  2023年城乡居民基本养老保险基金预算表  社预03表………………………………………………………………………………4</t>
  </si>
  <si>
    <t>表五  2023年机关事业单位基本养老保险基金预算表  社预04表…………………………………………………………………………5</t>
  </si>
  <si>
    <t>表七  2023年城乡居民基本医疗保险基金预算表  社预06表………………………………………………………………………………8</t>
  </si>
  <si>
    <t>表八  2023年工伤保险基金预算表  社预07表………………………………………………………………………………………………9</t>
  </si>
  <si>
    <t>表九  2023年失业保险基金预算表  社预08表………………………………………………………………………………………………10</t>
  </si>
  <si>
    <t>表十  2023年基本养老保险基础资料表  社预附01表………………………………………………………………………………………11</t>
  </si>
  <si>
    <t>表十一  2023年基本医疗保险基础资料表  社预附02表……………………………………………………………………………………12</t>
  </si>
  <si>
    <t>表十二  2023年失业保险、工伤保险基础资料表  社预附03表……………………………………………………………………………13</t>
  </si>
  <si>
    <t>表1</t>
  </si>
  <si>
    <t>2022年社会保险基金预算执行情况表</t>
  </si>
  <si>
    <t>单位:万元</t>
  </si>
  <si>
    <t>项        目</t>
  </si>
  <si>
    <t>合计</t>
  </si>
  <si>
    <t>企业职工基本
养老保险基金</t>
  </si>
  <si>
    <t>城乡居民基本
养老保险基金</t>
  </si>
  <si>
    <t>机关事业单位基
本养老保险基金</t>
  </si>
  <si>
    <t>职工基本医疗保险
(含生育保险)基金</t>
  </si>
  <si>
    <t>城乡居民基本
医疗保险基金</t>
  </si>
  <si>
    <t>工伤保险
基金</t>
  </si>
  <si>
    <t>失业保险
基金</t>
  </si>
  <si>
    <t>上年结余</t>
  </si>
  <si>
    <t>一、收入</t>
  </si>
  <si>
    <t xml:space="preserve">    其中：1.社会保险费收入</t>
  </si>
  <si>
    <t xml:space="preserve">          2.财政补贴收入</t>
  </si>
  <si>
    <t xml:space="preserve">          3.利息收入</t>
  </si>
  <si>
    <t xml:space="preserve">          4.其他收入</t>
  </si>
  <si>
    <t xml:space="preserve">          5.转移性收入</t>
  </si>
  <si>
    <t xml:space="preserve">          6.省级调剂金收入</t>
  </si>
  <si>
    <t xml:space="preserve">          7.委托投资收益</t>
  </si>
  <si>
    <t>二、支出</t>
  </si>
  <si>
    <t xml:space="preserve">    其中：1.社会保险待遇支出</t>
  </si>
  <si>
    <t xml:space="preserve">         2.转移性支出</t>
  </si>
  <si>
    <t xml:space="preserve">         3.省级调剂金支出</t>
  </si>
  <si>
    <t xml:space="preserve">         4.其他支出</t>
  </si>
  <si>
    <t>三、本年收支结余</t>
  </si>
  <si>
    <t>四、年末滚存结余</t>
  </si>
  <si>
    <t>表2</t>
  </si>
  <si>
    <t>2023年社会保险基金预算总表</t>
  </si>
  <si>
    <t>社预01表</t>
  </si>
  <si>
    <t>单位：万元</t>
  </si>
  <si>
    <t xml:space="preserve">    其中:1.社会保险费收入</t>
  </si>
  <si>
    <t xml:space="preserve">         2.财政补贴收入</t>
  </si>
  <si>
    <t xml:space="preserve">         3.利息收入</t>
  </si>
  <si>
    <t xml:space="preserve">         4.委托投资收益</t>
  </si>
  <si>
    <t xml:space="preserve">         5.转移收入</t>
  </si>
  <si>
    <t xml:space="preserve">         6.其他收入</t>
  </si>
  <si>
    <t xml:space="preserve">    其中:1.社会保险待遇支出</t>
  </si>
  <si>
    <t xml:space="preserve">         2.转移支出</t>
  </si>
  <si>
    <t xml:space="preserve">         3.其他支出</t>
  </si>
  <si>
    <t>表3</t>
  </si>
  <si>
    <t>2023年企业职工基本养老保险基金预算表</t>
  </si>
  <si>
    <t>社预02表</t>
  </si>
  <si>
    <t>2023年预算数</t>
  </si>
  <si>
    <t>一、基本养老保险费收入</t>
  </si>
  <si>
    <t>一、基本养老金支出</t>
  </si>
  <si>
    <t>二、财政补贴收入</t>
  </si>
  <si>
    <t xml:space="preserve">    其中：离休金支出</t>
  </si>
  <si>
    <t xml:space="preserve">    其中：地方财政补贴</t>
  </si>
  <si>
    <t>二、医疗补助金支出</t>
  </si>
  <si>
    <t>三、利息收入</t>
  </si>
  <si>
    <t>三、丧葬补助金和抚恤金支出</t>
  </si>
  <si>
    <t>四、委托投资收益</t>
  </si>
  <si>
    <t>四、转移支出</t>
  </si>
  <si>
    <t>五、转移收入</t>
  </si>
  <si>
    <t>五、其他支出</t>
  </si>
  <si>
    <t>六、其他收入</t>
  </si>
  <si>
    <t>×</t>
  </si>
  <si>
    <t xml:space="preserve">    其中：滞纳金</t>
  </si>
  <si>
    <t>七、本年收入小计</t>
  </si>
  <si>
    <t>六、本年支出小计</t>
  </si>
  <si>
    <t>八、上级补助收入</t>
  </si>
  <si>
    <t>七、补助下级支出</t>
  </si>
  <si>
    <t xml:space="preserve">    其中：中央调剂资金
         A 收入(省级专用)</t>
  </si>
  <si>
    <t xml:space="preserve">    其中：中央调剂基金
         支出(中央专用)</t>
  </si>
  <si>
    <t>九、下级上解收入</t>
  </si>
  <si>
    <t>八、上解上级支出</t>
  </si>
  <si>
    <t xml:space="preserve">    其中：中央调剂基金
         收入(中央专用)</t>
  </si>
  <si>
    <t xml:space="preserve">    其中：中央调剂资金
         支出(省级专用)</t>
  </si>
  <si>
    <t>十、本年收入合计</t>
  </si>
  <si>
    <t>九、本年支出合计</t>
  </si>
  <si>
    <t>十、本年收支结余</t>
  </si>
  <si>
    <t>十一、上年结余</t>
  </si>
  <si>
    <t>十一、年末滚存结余</t>
  </si>
  <si>
    <t>总        计</t>
  </si>
  <si>
    <t>表4</t>
  </si>
  <si>
    <t>2023年城乡居民基本养老保险基金预算表</t>
  </si>
  <si>
    <t>社预03表</t>
  </si>
  <si>
    <t>一、个人缴费收入</t>
  </si>
  <si>
    <t>一、基础养老金支出</t>
  </si>
  <si>
    <t xml:space="preserve">    其中：财政为困难人员代缴收入</t>
  </si>
  <si>
    <t>二、个人账户养老金支出</t>
  </si>
  <si>
    <t>三、丧葬补助金支出</t>
  </si>
  <si>
    <t xml:space="preserve">    其中：财政对基础养老金的补贴</t>
  </si>
  <si>
    <t xml:space="preserve">          财政对个人缴费的补贴</t>
  </si>
  <si>
    <t>三、集体补助收入</t>
  </si>
  <si>
    <t>四、利息收入</t>
  </si>
  <si>
    <t>五、委托投资收益</t>
  </si>
  <si>
    <t>六、转移收入</t>
  </si>
  <si>
    <t>七、其他收入</t>
  </si>
  <si>
    <t>八、本年收入小计</t>
  </si>
  <si>
    <t>九、上级补助收入</t>
  </si>
  <si>
    <t>十、下级上解收入</t>
  </si>
  <si>
    <t>十一、本年收入合计</t>
  </si>
  <si>
    <t>十二、上年结余</t>
  </si>
  <si>
    <t>表5</t>
  </si>
  <si>
    <t>2023年机关事业单位基本养老保险基金预算表</t>
  </si>
  <si>
    <t>社预04表</t>
  </si>
  <si>
    <t>二、转移支出</t>
  </si>
  <si>
    <t>三、其他支出</t>
  </si>
  <si>
    <t>四、转移收入</t>
  </si>
  <si>
    <t>五、其他收入</t>
  </si>
  <si>
    <t>六、本年收入小计</t>
  </si>
  <si>
    <t>四、本年支出小计</t>
  </si>
  <si>
    <t>七、上级补助收入</t>
  </si>
  <si>
    <t>五、补助下级支出</t>
  </si>
  <si>
    <t>八、下级上解收入</t>
  </si>
  <si>
    <t>六、上解上级支出</t>
  </si>
  <si>
    <t>九、本年收入合计</t>
  </si>
  <si>
    <t>七、本年支出合计</t>
  </si>
  <si>
    <t>八、本年收支结余</t>
  </si>
  <si>
    <t>十、上年结余</t>
  </si>
  <si>
    <t>九、年末滚存结余</t>
  </si>
  <si>
    <t>表6</t>
  </si>
  <si>
    <t>社预05表</t>
  </si>
  <si>
    <t>小计</t>
  </si>
  <si>
    <t>基本医疗保险统筹基金
(含单建统筹）</t>
  </si>
  <si>
    <t>基本医疗保险
个人账户基金</t>
  </si>
  <si>
    <t>一、基本医疗保险费收入</t>
  </si>
  <si>
    <t xml:space="preserve">    其中：单位缴费</t>
  </si>
  <si>
    <t xml:space="preserve">          个人缴费</t>
  </si>
  <si>
    <t>收入总计</t>
  </si>
  <si>
    <t>一、基本医疗保险待遇支出</t>
  </si>
  <si>
    <t xml:space="preserve">    其中: 住院费用支出</t>
  </si>
  <si>
    <t>　  　 　 门诊费用支出</t>
  </si>
  <si>
    <t xml:space="preserve">          生育医疗费用支出</t>
  </si>
  <si>
    <t xml:space="preserve">          生育津贴支出</t>
  </si>
  <si>
    <t>支出总计</t>
  </si>
  <si>
    <t>表7</t>
  </si>
  <si>
    <t>2023年城乡居民基本医疗保险基金预算表</t>
  </si>
  <si>
    <t>社预06表</t>
  </si>
  <si>
    <t xml:space="preserve">    其中：集体扶持收入</t>
  </si>
  <si>
    <t xml:space="preserve">    其中：住院费用支出</t>
  </si>
  <si>
    <t xml:space="preserve">          城乡医疗救助资助收入</t>
  </si>
  <si>
    <t xml:space="preserve">          门诊费用支出</t>
  </si>
  <si>
    <t xml:space="preserve">          财政为困难人员代缴收入</t>
  </si>
  <si>
    <t>二、大病保险支出</t>
  </si>
  <si>
    <t xml:space="preserve">    其中：按规定标准补助收入</t>
  </si>
  <si>
    <t>四、其他收入</t>
  </si>
  <si>
    <t>五、本年收入小计</t>
  </si>
  <si>
    <t>六、上级补助收入</t>
  </si>
  <si>
    <t>七、下级上解收入</t>
  </si>
  <si>
    <t>八、本年收入合计</t>
  </si>
  <si>
    <t>九、上年结余</t>
  </si>
  <si>
    <t>表8</t>
  </si>
  <si>
    <t>2023年工伤保险基金预算表</t>
  </si>
  <si>
    <t>社预07表</t>
  </si>
  <si>
    <t>一、工伤保险费收入</t>
  </si>
  <si>
    <t>一、工伤保险待遇支出</t>
  </si>
  <si>
    <t>　　其中：医疗待遇支出</t>
  </si>
  <si>
    <t>二、劳动能力鉴定支出</t>
  </si>
  <si>
    <t>三、工伤预防费用支出</t>
  </si>
  <si>
    <t>四、其他支出</t>
  </si>
  <si>
    <t>五、本年支出小计</t>
  </si>
  <si>
    <t>六、补助下级支出</t>
  </si>
  <si>
    <t>七、上解上级支出</t>
  </si>
  <si>
    <t>八、本年支出合计</t>
  </si>
  <si>
    <t>九、本年收支结余</t>
  </si>
  <si>
    <t>十、年末滚存结余</t>
  </si>
  <si>
    <t>表9</t>
  </si>
  <si>
    <t>2023年失业保险基金预算表</t>
  </si>
  <si>
    <t>社预08表</t>
  </si>
  <si>
    <t>一、失业保险费收入</t>
  </si>
  <si>
    <t>一、失业保险金支出</t>
  </si>
  <si>
    <t xml:space="preserve">二、基本医疗保险费支出 </t>
  </si>
  <si>
    <t>四、职业培训和职业介绍补贴支出</t>
  </si>
  <si>
    <t>五、其他费用支出</t>
  </si>
  <si>
    <t>六、稳定岗位补贴支出</t>
  </si>
  <si>
    <t>七、技能提升补贴支出</t>
  </si>
  <si>
    <t>八、转移支出</t>
  </si>
  <si>
    <t>九、其他支出</t>
  </si>
  <si>
    <t xml:space="preserve">    其中：失业补助金支出</t>
  </si>
  <si>
    <t xml:space="preserve">          临时生活补助支出</t>
  </si>
  <si>
    <t>十、本年支出小计</t>
  </si>
  <si>
    <t>十一、补助下级支出</t>
  </si>
  <si>
    <t>十二、上解上级支出</t>
  </si>
  <si>
    <t>十三、本年支出合计</t>
  </si>
  <si>
    <t>十四、本年收支结余</t>
  </si>
  <si>
    <t>十五、年末滚存结余</t>
  </si>
  <si>
    <t>表10</t>
  </si>
  <si>
    <t>2023年基本养老保险基础资料表</t>
  </si>
  <si>
    <t>社预附01表</t>
  </si>
  <si>
    <t>单位</t>
  </si>
  <si>
    <t>2022年执行数</t>
  </si>
  <si>
    <t>一、企业职工基本养老保险</t>
  </si>
  <si>
    <t xml:space="preserve">       (2)本年补缴以前年度欠费</t>
  </si>
  <si>
    <t>元</t>
  </si>
  <si>
    <t xml:space="preserve">   (一)参保人数</t>
  </si>
  <si>
    <t>人</t>
  </si>
  <si>
    <t xml:space="preserve">       (3)本年新增欠费</t>
  </si>
  <si>
    <t>　     1.在职职工</t>
  </si>
  <si>
    <t xml:space="preserve">       (4)年末累计欠费</t>
  </si>
  <si>
    <t xml:space="preserve">         其中：个人身份参保</t>
  </si>
  <si>
    <t xml:space="preserve">     3.本年预缴以后年度基本养老保险费</t>
  </si>
  <si>
    <t>　   　2.离休人员</t>
  </si>
  <si>
    <t xml:space="preserve">     4.一次性补缴以前年度基本养老保险费</t>
  </si>
  <si>
    <t xml:space="preserve">       3.退休、退职人员</t>
  </si>
  <si>
    <t>二、城乡居民基本养老保险</t>
  </si>
  <si>
    <t xml:space="preserve">        (1)当年新增退休退职人员</t>
  </si>
  <si>
    <t xml:space="preserve">   (一)16－59周岁参保缴费人数</t>
  </si>
  <si>
    <t xml:space="preserve"> 　     (2)当年死亡退休退职人员</t>
  </si>
  <si>
    <t xml:space="preserve">   (二)实际领取待遇人员</t>
  </si>
  <si>
    <t xml:space="preserve">   (二)缴费人数</t>
  </si>
  <si>
    <t xml:space="preserve">   (三)人均缴费水平</t>
  </si>
  <si>
    <t>元/年</t>
  </si>
  <si>
    <t xml:space="preserve">       其中：个人身份缴费</t>
  </si>
  <si>
    <t xml:space="preserve">   (四)人均财政对缴费补贴水平</t>
  </si>
  <si>
    <t xml:space="preserve">   (三)缴费基数总额</t>
  </si>
  <si>
    <t>三、机关事业单位基本养老保险</t>
  </si>
  <si>
    <t xml:space="preserve">         其中：个人身份缴费基数总额</t>
  </si>
  <si>
    <t xml:space="preserve">   (四)缴费费率</t>
  </si>
  <si>
    <t>%</t>
  </si>
  <si>
    <t>　   1.在职职工</t>
  </si>
  <si>
    <t xml:space="preserve">       1.单位缴费费率</t>
  </si>
  <si>
    <t>　   2.退休、退职人员</t>
  </si>
  <si>
    <t xml:space="preserve">       2.职工个人缴费费率</t>
  </si>
  <si>
    <t xml:space="preserve">       3.以个人身份参保缴费费率</t>
  </si>
  <si>
    <t xml:space="preserve">   (五)人均缴费工资基数</t>
  </si>
  <si>
    <t xml:space="preserve">   　　1.单位</t>
  </si>
  <si>
    <t xml:space="preserve">   (六)保险费缴纳情况</t>
  </si>
  <si>
    <t>　   　2.个人</t>
  </si>
  <si>
    <t xml:space="preserve">       1.缴纳当年基本养老保险费</t>
  </si>
  <si>
    <t xml:space="preserve">       2.欠费情况</t>
  </si>
  <si>
    <t xml:space="preserve">       (1)上年末累计欠费</t>
  </si>
  <si>
    <t>四、统筹地区职工平均工资</t>
  </si>
  <si>
    <t>表11</t>
  </si>
  <si>
    <t>2023年基本医疗保险基础资料表</t>
  </si>
  <si>
    <t>社预附02表</t>
  </si>
  <si>
    <t>一、职工基本医疗保险</t>
  </si>
  <si>
    <t xml:space="preserve">        (1)上年末累计欠费</t>
  </si>
  <si>
    <t xml:space="preserve">        (2)本年补缴以前年度欠费</t>
  </si>
  <si>
    <t xml:space="preserve">       1.在职职工</t>
  </si>
  <si>
    <t xml:space="preserve">        (3)本年新增欠费</t>
  </si>
  <si>
    <t xml:space="preserve">       2.退休人员</t>
  </si>
  <si>
    <t xml:space="preserve">        (4)年末累计欠费</t>
  </si>
  <si>
    <t xml:space="preserve">       3.本年预缴以后年度基本医疗保险费</t>
  </si>
  <si>
    <t xml:space="preserve">       4.一次性补缴以前年度基本医疗保险费</t>
  </si>
  <si>
    <t xml:space="preserve">       1.单位</t>
  </si>
  <si>
    <t>二、城乡居民基本医疗保险</t>
  </si>
  <si>
    <t xml:space="preserve">       2.个人</t>
  </si>
  <si>
    <t xml:space="preserve">   (一)参保缴费年末人数</t>
  </si>
  <si>
    <t xml:space="preserve">   (二)缴费标准</t>
  </si>
  <si>
    <t xml:space="preserve">       其中：个人缴费标准</t>
  </si>
  <si>
    <t xml:space="preserve">       2.个人缴费费率</t>
  </si>
  <si>
    <t xml:space="preserve">             财政补贴标准</t>
  </si>
  <si>
    <t xml:space="preserve">   (三)大病保险情况</t>
  </si>
  <si>
    <t xml:space="preserve">      1.覆盖人数</t>
  </si>
  <si>
    <t xml:space="preserve">       1.缴纳当年基本医疗保险费</t>
  </si>
  <si>
    <t xml:space="preserve">      2.筹资标准</t>
  </si>
  <si>
    <t xml:space="preserve">      3.人均筹资水平</t>
  </si>
  <si>
    <t>表12</t>
  </si>
  <si>
    <t>2023年失业保险、工伤保险基础资料表</t>
  </si>
  <si>
    <t>社预附03表</t>
  </si>
  <si>
    <t>一、失业保险</t>
  </si>
  <si>
    <t xml:space="preserve">   (八)享受稳定岗位补贴企业参加失业保险人数</t>
  </si>
  <si>
    <t xml:space="preserve">   (九)享受技能提升补贴人数</t>
  </si>
  <si>
    <t xml:space="preserve">       其中：农民合同制工人参保人数</t>
  </si>
  <si>
    <t>二、工伤保险</t>
  </si>
  <si>
    <t xml:space="preserve">   (二)实际缴费人数</t>
  </si>
  <si>
    <t xml:space="preserve">   (六)缴纳当年工伤保险费</t>
  </si>
  <si>
    <t xml:space="preserve">   (六)全年领取失业保险金人月数</t>
  </si>
  <si>
    <t>人月</t>
  </si>
  <si>
    <t xml:space="preserve">   其中：按缴费基数缴纳的工伤保险费</t>
  </si>
  <si>
    <t xml:space="preserve">   (七)代缴医疗保险人月数</t>
  </si>
  <si>
    <t xml:space="preserve">  （七)享受工伤保险待遇全年累计人数</t>
  </si>
  <si>
    <t xml:space="preserve">         7.省级调剂资金收入</t>
    <phoneticPr fontId="35" type="noConversion"/>
  </si>
  <si>
    <t xml:space="preserve">         4.省级调剂基金支出</t>
    <phoneticPr fontId="35" type="noConversion"/>
  </si>
  <si>
    <t>表六  2023年城镇职工基本医疗保险(含生育保险)基金预算表  社预05表………………………………………………………………6</t>
    <phoneticPr fontId="35" type="noConversion"/>
  </si>
  <si>
    <t>2023年职工基本医疗保险(含生育保险)基金预算表</t>
    <phoneticPr fontId="3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</si>
</sst>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 * #,##0.00_ ;_ * \-#,##0.00_ ;_ * &quot;-&quot;??_ ;_ @_ "/>
    <numFmt numFmtId="176" formatCode="0_ "/>
    <numFmt numFmtId="177" formatCode="#,##0.00_ ;\-#,##0.00;"/>
    <numFmt numFmtId="178" formatCode="#,##0_ ;\-#,##0;"/>
    <numFmt numFmtId="179" formatCode="_ * #,##0_ ;_ * \-#,##0_ ;_ * &quot;-&quot;??_ ;_ @_ "/>
    <numFmt numFmtId="180" formatCode="#,##0_ "/>
    <numFmt numFmtId="181" formatCode="#,##0.0_ ;\-#,##0.0;"/>
    <numFmt numFmtId="182" formatCode="0.0%"/>
  </numFmts>
  <fonts count="39" x14ac:knownFonts="1">
    <font>
      <sz val="11"/>
      <name val="宋体"/>
      <charset val="134"/>
    </font>
    <font>
      <sz val="14"/>
      <name val="黑体"/>
      <family val="3"/>
      <charset val="134"/>
    </font>
    <font>
      <sz val="13"/>
      <color rgb="FF000000"/>
      <name val="楷体_GB2312"/>
      <family val="3"/>
      <charset val="134"/>
    </font>
    <font>
      <sz val="11"/>
      <color rgb="FF000000"/>
      <name val="黑体"/>
      <family val="3"/>
      <charset val="134"/>
    </font>
    <font>
      <sz val="11"/>
      <color rgb="FF000000"/>
      <name val="宋体"/>
      <family val="3"/>
      <charset val="134"/>
    </font>
    <font>
      <sz val="12"/>
      <name val="宋体"/>
      <family val="3"/>
      <charset val="134"/>
    </font>
    <font>
      <sz val="13"/>
      <color indexed="8"/>
      <name val="楷体_GB2312"/>
      <family val="3"/>
      <charset val="134"/>
    </font>
    <font>
      <sz val="11"/>
      <color indexed="8"/>
      <name val="黑体"/>
      <family val="3"/>
      <charset val="134"/>
    </font>
    <font>
      <sz val="11"/>
      <color indexed="8"/>
      <name val="宋体"/>
      <family val="3"/>
      <charset val="134"/>
    </font>
    <font>
      <sz val="10"/>
      <name val="@宋体"/>
      <charset val="134"/>
    </font>
    <font>
      <sz val="10"/>
      <color indexed="8"/>
      <name val="宋体"/>
      <family val="3"/>
      <charset val="134"/>
    </font>
    <font>
      <sz val="11"/>
      <color indexed="8"/>
      <name val="Arial Narrow"/>
      <family val="2"/>
    </font>
    <font>
      <sz val="10.5"/>
      <color indexed="8"/>
      <name val="宋体"/>
      <family val="3"/>
      <charset val="134"/>
    </font>
    <font>
      <sz val="10"/>
      <color indexed="8"/>
      <name val="@宋体"/>
      <charset val="134"/>
    </font>
    <font>
      <sz val="11"/>
      <name val="Arial Narrow"/>
      <family val="2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sz val="10.25"/>
      <color indexed="8"/>
      <name val="宋体"/>
      <family val="3"/>
      <charset val="134"/>
    </font>
    <font>
      <sz val="11"/>
      <color rgb="FF000000"/>
      <name val="宋体"/>
      <family val="3"/>
      <charset val="134"/>
      <scheme val="major"/>
    </font>
    <font>
      <b/>
      <sz val="11"/>
      <color rgb="FF000000"/>
      <name val="宋体"/>
      <family val="3"/>
      <charset val="134"/>
      <scheme val="major"/>
    </font>
    <font>
      <sz val="11"/>
      <name val="宋体"/>
      <family val="3"/>
      <charset val="134"/>
      <scheme val="major"/>
    </font>
    <font>
      <sz val="11"/>
      <color indexed="8"/>
      <name val="宋体"/>
      <family val="3"/>
      <charset val="134"/>
      <scheme val="major"/>
    </font>
    <font>
      <b/>
      <sz val="11"/>
      <color indexed="8"/>
      <name val="宋体"/>
      <family val="3"/>
      <charset val="134"/>
      <scheme val="major"/>
    </font>
    <font>
      <b/>
      <sz val="11"/>
      <color indexed="8"/>
      <name val="Arial Narrow"/>
      <family val="2"/>
    </font>
    <font>
      <b/>
      <sz val="13"/>
      <color indexed="8"/>
      <name val="楷体_GB2312"/>
      <family val="3"/>
      <charset val="134"/>
    </font>
    <font>
      <sz val="13"/>
      <name val="楷体_GB2312"/>
      <family val="3"/>
      <charset val="134"/>
    </font>
    <font>
      <b/>
      <sz val="11"/>
      <name val="宋体"/>
      <family val="3"/>
      <charset val="134"/>
      <scheme val="major"/>
    </font>
    <font>
      <b/>
      <sz val="11"/>
      <color rgb="FF000000"/>
      <name val="宋体"/>
      <family val="3"/>
      <charset val="134"/>
    </font>
    <font>
      <b/>
      <sz val="11"/>
      <name val="宋体"/>
      <family val="3"/>
      <charset val="134"/>
    </font>
    <font>
      <sz val="10"/>
      <color indexed="8"/>
      <name val="黑体"/>
      <family val="3"/>
      <charset val="134"/>
    </font>
    <font>
      <b/>
      <sz val="11"/>
      <color indexed="8"/>
      <name val="宋体"/>
      <family val="3"/>
      <charset val="134"/>
    </font>
    <font>
      <sz val="11"/>
      <name val="黑体"/>
      <family val="3"/>
      <charset val="134"/>
    </font>
    <font>
      <sz val="12"/>
      <color indexed="8"/>
      <name val="宋体"/>
      <family val="3"/>
      <charset val="134"/>
    </font>
    <font>
      <b/>
      <sz val="29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20"/>
      <color theme="1"/>
      <name val="方正小标宋_GBK"/>
      <family val="4"/>
      <charset val="134"/>
    </font>
    <font>
      <sz val="20"/>
      <color theme="1"/>
      <name val="方正小标宋_GBK"/>
      <family val="4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4">
    <xf numFmtId="0" fontId="0" fillId="0" borderId="0">
      <alignment vertical="center"/>
    </xf>
    <xf numFmtId="43" fontId="34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4" fillId="0" borderId="0">
      <protection locked="0"/>
    </xf>
  </cellStyleXfs>
  <cellXfs count="286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3" applyFont="1" applyFill="1" applyBorder="1" applyAlignment="1" applyProtection="1">
      <alignment vertical="center"/>
    </xf>
    <xf numFmtId="0" fontId="5" fillId="0" borderId="0" xfId="3" applyFont="1" applyFill="1" applyBorder="1" applyAlignment="1" applyProtection="1">
      <alignment vertical="center" shrinkToFit="1"/>
    </xf>
    <xf numFmtId="0" fontId="0" fillId="0" borderId="0" xfId="0" applyAlignment="1">
      <alignment vertical="center"/>
    </xf>
    <xf numFmtId="0" fontId="1" fillId="0" borderId="0" xfId="3" applyFont="1" applyFill="1" applyBorder="1" applyAlignment="1" applyProtection="1">
      <alignment vertical="center"/>
    </xf>
    <xf numFmtId="0" fontId="1" fillId="0" borderId="0" xfId="3" applyFont="1" applyFill="1" applyBorder="1" applyAlignment="1" applyProtection="1">
      <alignment vertical="center" shrinkToFit="1"/>
    </xf>
    <xf numFmtId="49" fontId="6" fillId="2" borderId="1" xfId="3" applyNumberFormat="1" applyFont="1" applyFill="1" applyBorder="1" applyAlignment="1" applyProtection="1">
      <alignment vertical="center"/>
    </xf>
    <xf numFmtId="49" fontId="6" fillId="2" borderId="1" xfId="3" applyNumberFormat="1" applyFont="1" applyFill="1" applyBorder="1" applyAlignment="1" applyProtection="1">
      <alignment horizontal="center" vertical="center" shrinkToFit="1"/>
    </xf>
    <xf numFmtId="49" fontId="6" fillId="2" borderId="1" xfId="3" applyNumberFormat="1" applyFont="1" applyFill="1" applyBorder="1" applyAlignment="1" applyProtection="1">
      <alignment horizontal="right" vertical="center"/>
    </xf>
    <xf numFmtId="49" fontId="7" fillId="2" borderId="2" xfId="3" applyNumberFormat="1" applyFont="1" applyFill="1" applyBorder="1" applyAlignment="1" applyProtection="1">
      <alignment horizontal="center" vertical="center"/>
    </xf>
    <xf numFmtId="49" fontId="7" fillId="2" borderId="2" xfId="3" applyNumberFormat="1" applyFont="1" applyFill="1" applyBorder="1" applyAlignment="1" applyProtection="1">
      <alignment horizontal="center" vertical="center" shrinkToFit="1"/>
    </xf>
    <xf numFmtId="49" fontId="7" fillId="2" borderId="3" xfId="3" applyNumberFormat="1" applyFont="1" applyFill="1" applyBorder="1" applyAlignment="1" applyProtection="1">
      <alignment horizontal="center" vertical="center"/>
    </xf>
    <xf numFmtId="49" fontId="7" fillId="2" borderId="3" xfId="3" applyNumberFormat="1" applyFont="1" applyFill="1" applyBorder="1" applyAlignment="1" applyProtection="1">
      <alignment horizontal="center" vertical="center" shrinkToFit="1"/>
    </xf>
    <xf numFmtId="49" fontId="7" fillId="2" borderId="4" xfId="3" applyNumberFormat="1" applyFont="1" applyFill="1" applyBorder="1" applyAlignment="1" applyProtection="1">
      <alignment horizontal="center" vertical="center"/>
    </xf>
    <xf numFmtId="49" fontId="8" fillId="2" borderId="2" xfId="3" applyNumberFormat="1" applyFont="1" applyFill="1" applyBorder="1" applyAlignment="1" applyProtection="1">
      <alignment vertical="center"/>
    </xf>
    <xf numFmtId="49" fontId="8" fillId="2" borderId="2" xfId="3" applyNumberFormat="1" applyFont="1" applyFill="1" applyBorder="1" applyAlignment="1" applyProtection="1">
      <alignment horizontal="center" vertical="center" shrinkToFit="1"/>
    </xf>
    <xf numFmtId="49" fontId="9" fillId="2" borderId="2" xfId="3" applyNumberFormat="1" applyFont="1" applyFill="1" applyBorder="1" applyAlignment="1" applyProtection="1">
      <alignment horizontal="center" vertical="center"/>
    </xf>
    <xf numFmtId="49" fontId="9" fillId="2" borderId="5" xfId="3" applyNumberFormat="1" applyFont="1" applyFill="1" applyBorder="1" applyAlignment="1" applyProtection="1">
      <alignment horizontal="center" vertical="center"/>
    </xf>
    <xf numFmtId="49" fontId="10" fillId="2" borderId="6" xfId="3" applyNumberFormat="1" applyFont="1" applyFill="1" applyBorder="1" applyAlignment="1" applyProtection="1">
      <alignment vertical="center" wrapText="1"/>
    </xf>
    <xf numFmtId="49" fontId="8" fillId="2" borderId="6" xfId="3" applyNumberFormat="1" applyFont="1" applyFill="1" applyBorder="1" applyAlignment="1" applyProtection="1">
      <alignment horizontal="center" vertical="center" shrinkToFit="1"/>
    </xf>
    <xf numFmtId="178" fontId="11" fillId="2" borderId="6" xfId="3" applyNumberFormat="1" applyFont="1" applyFill="1" applyBorder="1" applyAlignment="1" applyProtection="1">
      <alignment vertical="center"/>
    </xf>
    <xf numFmtId="49" fontId="8" fillId="2" borderId="4" xfId="3" applyNumberFormat="1" applyFont="1" applyFill="1" applyBorder="1" applyAlignment="1" applyProtection="1">
      <alignment vertical="center" wrapText="1"/>
    </xf>
    <xf numFmtId="49" fontId="8" fillId="2" borderId="4" xfId="3" applyNumberFormat="1" applyFont="1" applyFill="1" applyBorder="1" applyAlignment="1" applyProtection="1">
      <alignment horizontal="center" vertical="center" shrinkToFit="1"/>
    </xf>
    <xf numFmtId="178" fontId="11" fillId="2" borderId="4" xfId="3" applyNumberFormat="1" applyFont="1" applyFill="1" applyBorder="1" applyAlignment="1" applyProtection="1">
      <alignment vertical="center"/>
    </xf>
    <xf numFmtId="178" fontId="11" fillId="2" borderId="7" xfId="3" applyNumberFormat="1" applyFont="1" applyFill="1" applyBorder="1" applyAlignment="1" applyProtection="1">
      <alignment vertical="center"/>
    </xf>
    <xf numFmtId="49" fontId="8" fillId="2" borderId="6" xfId="3" applyNumberFormat="1" applyFont="1" applyFill="1" applyBorder="1" applyAlignment="1" applyProtection="1">
      <alignment vertical="center"/>
    </xf>
    <xf numFmtId="0" fontId="12" fillId="2" borderId="6" xfId="3" applyFont="1" applyFill="1" applyBorder="1" applyAlignment="1" applyProtection="1">
      <alignment vertical="center"/>
    </xf>
    <xf numFmtId="0" fontId="8" fillId="2" borderId="6" xfId="3" applyFont="1" applyFill="1" applyBorder="1" applyAlignment="1" applyProtection="1">
      <alignment horizontal="center" vertical="center" shrinkToFit="1"/>
    </xf>
    <xf numFmtId="49" fontId="8" fillId="2" borderId="6" xfId="3" applyNumberFormat="1" applyFont="1" applyFill="1" applyBorder="1" applyAlignment="1" applyProtection="1">
      <alignment horizontal="left" vertical="center"/>
    </xf>
    <xf numFmtId="49" fontId="13" fillId="2" borderId="6" xfId="3" applyNumberFormat="1" applyFont="1" applyFill="1" applyBorder="1" applyAlignment="1" applyProtection="1">
      <alignment horizontal="center" vertical="center"/>
    </xf>
    <xf numFmtId="0" fontId="8" fillId="2" borderId="6" xfId="3" applyFont="1" applyFill="1" applyBorder="1" applyAlignment="1" applyProtection="1">
      <alignment vertical="center"/>
    </xf>
    <xf numFmtId="49" fontId="9" fillId="2" borderId="6" xfId="3" applyNumberFormat="1" applyFont="1" applyFill="1" applyBorder="1" applyAlignment="1" applyProtection="1">
      <alignment horizontal="center" vertical="center"/>
    </xf>
    <xf numFmtId="177" fontId="11" fillId="2" borderId="6" xfId="3" applyNumberFormat="1" applyFont="1" applyFill="1" applyBorder="1" applyAlignment="1" applyProtection="1">
      <alignment vertical="center"/>
    </xf>
    <xf numFmtId="49" fontId="8" fillId="2" borderId="6" xfId="3" applyNumberFormat="1" applyFont="1" applyFill="1" applyBorder="1" applyAlignment="1" applyProtection="1">
      <alignment horizontal="center" vertical="center" wrapText="1"/>
    </xf>
    <xf numFmtId="49" fontId="8" fillId="2" borderId="6" xfId="3" applyNumberFormat="1" applyFont="1" applyFill="1" applyBorder="1" applyAlignment="1" applyProtection="1">
      <alignment horizontal="left" vertical="center" wrapText="1"/>
    </xf>
    <xf numFmtId="49" fontId="8" fillId="3" borderId="8" xfId="3" applyNumberFormat="1" applyFont="1" applyFill="1" applyBorder="1" applyAlignment="1" applyProtection="1">
      <alignment vertical="center"/>
    </xf>
    <xf numFmtId="49" fontId="8" fillId="3" borderId="8" xfId="3" applyNumberFormat="1" applyFont="1" applyFill="1" applyBorder="1" applyAlignment="1" applyProtection="1">
      <alignment horizontal="center" vertical="center" shrinkToFit="1"/>
    </xf>
    <xf numFmtId="178" fontId="11" fillId="3" borderId="8" xfId="3" applyNumberFormat="1" applyFont="1" applyFill="1" applyBorder="1" applyAlignment="1" applyProtection="1">
      <alignment vertical="center"/>
    </xf>
    <xf numFmtId="0" fontId="0" fillId="0" borderId="0" xfId="3" applyFont="1" applyFill="1" applyBorder="1" applyAlignment="1" applyProtection="1">
      <alignment vertical="center"/>
    </xf>
    <xf numFmtId="0" fontId="0" fillId="0" borderId="0" xfId="3" applyFont="1" applyFill="1" applyBorder="1" applyAlignment="1" applyProtection="1">
      <alignment vertical="center" shrinkToFit="1"/>
    </xf>
    <xf numFmtId="178" fontId="14" fillId="0" borderId="0" xfId="3" applyNumberFormat="1" applyFont="1" applyFill="1" applyBorder="1" applyAlignment="1" applyProtection="1">
      <alignment vertical="center"/>
    </xf>
    <xf numFmtId="49" fontId="6" fillId="2" borderId="1" xfId="3" applyNumberFormat="1" applyFont="1" applyFill="1" applyBorder="1" applyAlignment="1" applyProtection="1">
      <alignment vertical="center" shrinkToFit="1"/>
    </xf>
    <xf numFmtId="49" fontId="6" fillId="2" borderId="9" xfId="3" applyNumberFormat="1" applyFont="1" applyFill="1" applyBorder="1" applyAlignment="1" applyProtection="1">
      <alignment vertical="center"/>
    </xf>
    <xf numFmtId="49" fontId="6" fillId="2" borderId="9" xfId="3" applyNumberFormat="1" applyFont="1" applyFill="1" applyBorder="1" applyAlignment="1" applyProtection="1">
      <alignment vertical="center" shrinkToFit="1"/>
    </xf>
    <xf numFmtId="49" fontId="6" fillId="2" borderId="9" xfId="3" applyNumberFormat="1" applyFont="1" applyFill="1" applyBorder="1" applyAlignment="1" applyProtection="1">
      <alignment horizontal="right" vertical="center"/>
    </xf>
    <xf numFmtId="49" fontId="7" fillId="2" borderId="10" xfId="3" applyNumberFormat="1" applyFont="1" applyFill="1" applyBorder="1" applyAlignment="1" applyProtection="1">
      <alignment horizontal="center" vertical="center"/>
    </xf>
    <xf numFmtId="49" fontId="7" fillId="2" borderId="6" xfId="3" applyNumberFormat="1" applyFont="1" applyFill="1" applyBorder="1" applyAlignment="1" applyProtection="1">
      <alignment horizontal="center" vertical="center"/>
    </xf>
    <xf numFmtId="49" fontId="7" fillId="2" borderId="6" xfId="3" applyNumberFormat="1" applyFont="1" applyFill="1" applyBorder="1" applyAlignment="1" applyProtection="1">
      <alignment horizontal="center" vertical="center" shrinkToFit="1"/>
    </xf>
    <xf numFmtId="49" fontId="15" fillId="2" borderId="2" xfId="3" applyNumberFormat="1" applyFont="1" applyFill="1" applyBorder="1" applyAlignment="1" applyProtection="1">
      <alignment horizontal="center" vertical="center"/>
    </xf>
    <xf numFmtId="49" fontId="15" fillId="2" borderId="10" xfId="3" applyNumberFormat="1" applyFont="1" applyFill="1" applyBorder="1" applyAlignment="1" applyProtection="1">
      <alignment horizontal="center" vertical="center"/>
    </xf>
    <xf numFmtId="178" fontId="11" fillId="2" borderId="2" xfId="3" applyNumberFormat="1" applyFont="1" applyFill="1" applyBorder="1" applyAlignment="1" applyProtection="1">
      <alignment vertical="center"/>
    </xf>
    <xf numFmtId="178" fontId="11" fillId="2" borderId="10" xfId="3" applyNumberFormat="1" applyFont="1" applyFill="1" applyBorder="1" applyAlignment="1" applyProtection="1">
      <alignment vertical="center"/>
    </xf>
    <xf numFmtId="49" fontId="8" fillId="2" borderId="4" xfId="3" applyNumberFormat="1" applyFont="1" applyFill="1" applyBorder="1" applyAlignment="1" applyProtection="1">
      <alignment vertical="center"/>
    </xf>
    <xf numFmtId="49" fontId="8" fillId="2" borderId="11" xfId="3" applyNumberFormat="1" applyFont="1" applyFill="1" applyBorder="1" applyAlignment="1" applyProtection="1">
      <alignment horizontal="center" vertical="center" shrinkToFit="1"/>
    </xf>
    <xf numFmtId="49" fontId="12" fillId="2" borderId="6" xfId="3" applyNumberFormat="1" applyFont="1" applyFill="1" applyBorder="1" applyAlignment="1" applyProtection="1">
      <alignment vertical="center"/>
    </xf>
    <xf numFmtId="49" fontId="15" fillId="2" borderId="4" xfId="3" applyNumberFormat="1" applyFont="1" applyFill="1" applyBorder="1" applyAlignment="1" applyProtection="1">
      <alignment horizontal="center" vertical="center"/>
    </xf>
    <xf numFmtId="49" fontId="15" fillId="2" borderId="7" xfId="3" applyNumberFormat="1" applyFont="1" applyFill="1" applyBorder="1" applyAlignment="1" applyProtection="1">
      <alignment horizontal="center" vertical="center"/>
    </xf>
    <xf numFmtId="49" fontId="15" fillId="2" borderId="12" xfId="3" applyNumberFormat="1" applyFont="1" applyFill="1" applyBorder="1" applyAlignment="1" applyProtection="1">
      <alignment horizontal="center" vertical="center"/>
    </xf>
    <xf numFmtId="49" fontId="8" fillId="2" borderId="6" xfId="3" applyNumberFormat="1" applyFont="1" applyFill="1" applyBorder="1" applyAlignment="1" applyProtection="1">
      <alignment vertical="center" shrinkToFit="1"/>
    </xf>
    <xf numFmtId="49" fontId="15" fillId="2" borderId="6" xfId="3" applyNumberFormat="1" applyFont="1" applyFill="1" applyBorder="1" applyAlignment="1" applyProtection="1">
      <alignment horizontal="center" vertical="center"/>
    </xf>
    <xf numFmtId="0" fontId="16" fillId="2" borderId="0" xfId="0" applyFont="1" applyFill="1" applyAlignment="1">
      <alignment vertical="center"/>
    </xf>
    <xf numFmtId="49" fontId="6" fillId="2" borderId="1" xfId="3" applyNumberFormat="1" applyFont="1" applyFill="1" applyBorder="1" applyAlignment="1" applyProtection="1">
      <alignment horizontal="center" vertical="center" wrapText="1"/>
    </xf>
    <xf numFmtId="49" fontId="6" fillId="2" borderId="1" xfId="3" applyNumberFormat="1" applyFont="1" applyFill="1" applyBorder="1" applyAlignment="1" applyProtection="1">
      <alignment vertical="center" wrapText="1"/>
    </xf>
    <xf numFmtId="49" fontId="7" fillId="2" borderId="2" xfId="3" applyNumberFormat="1" applyFont="1" applyFill="1" applyBorder="1" applyAlignment="1" applyProtection="1">
      <alignment horizontal="center" vertical="center" wrapText="1"/>
    </xf>
    <xf numFmtId="49" fontId="7" fillId="2" borderId="4" xfId="3" applyNumberFormat="1" applyFont="1" applyFill="1" applyBorder="1" applyAlignment="1" applyProtection="1">
      <alignment horizontal="center" vertical="center" shrinkToFit="1"/>
    </xf>
    <xf numFmtId="49" fontId="8" fillId="2" borderId="2" xfId="3" applyNumberFormat="1" applyFont="1" applyFill="1" applyBorder="1" applyAlignment="1" applyProtection="1">
      <alignment horizontal="left" vertical="center" wrapText="1"/>
    </xf>
    <xf numFmtId="49" fontId="15" fillId="0" borderId="4" xfId="3" applyNumberFormat="1" applyFont="1" applyFill="1" applyBorder="1" applyAlignment="1" applyProtection="1">
      <alignment horizontal="center" vertical="center"/>
    </xf>
    <xf numFmtId="49" fontId="8" fillId="2" borderId="13" xfId="3" applyNumberFormat="1" applyFont="1" applyFill="1" applyBorder="1" applyAlignment="1" applyProtection="1">
      <alignment horizontal="center" vertical="center" shrinkToFit="1"/>
    </xf>
    <xf numFmtId="49" fontId="8" fillId="2" borderId="4" xfId="3" applyNumberFormat="1" applyFont="1" applyFill="1" applyBorder="1" applyAlignment="1" applyProtection="1">
      <alignment horizontal="left" vertical="center" wrapText="1"/>
    </xf>
    <xf numFmtId="49" fontId="8" fillId="2" borderId="7" xfId="3" applyNumberFormat="1" applyFont="1" applyFill="1" applyBorder="1" applyAlignment="1" applyProtection="1">
      <alignment horizontal="center" vertical="center" shrinkToFit="1"/>
    </xf>
    <xf numFmtId="178" fontId="11" fillId="2" borderId="11" xfId="3" applyNumberFormat="1" applyFont="1" applyFill="1" applyBorder="1" applyAlignment="1" applyProtection="1">
      <alignment vertical="center"/>
    </xf>
    <xf numFmtId="49" fontId="8" fillId="2" borderId="14" xfId="3" applyNumberFormat="1" applyFont="1" applyFill="1" applyBorder="1" applyAlignment="1" applyProtection="1">
      <alignment horizontal="center" vertical="center" shrinkToFit="1"/>
    </xf>
    <xf numFmtId="178" fontId="11" fillId="2" borderId="12" xfId="3" applyNumberFormat="1" applyFont="1" applyFill="1" applyBorder="1" applyAlignment="1" applyProtection="1">
      <alignment vertical="center"/>
    </xf>
    <xf numFmtId="49" fontId="12" fillId="2" borderId="2" xfId="3" applyNumberFormat="1" applyFont="1" applyFill="1" applyBorder="1" applyAlignment="1" applyProtection="1">
      <alignment horizontal="left" vertical="center" wrapText="1"/>
    </xf>
    <xf numFmtId="49" fontId="8" fillId="2" borderId="15" xfId="3" applyNumberFormat="1" applyFont="1" applyFill="1" applyBorder="1" applyAlignment="1" applyProtection="1">
      <alignment horizontal="left" vertical="center" wrapText="1"/>
    </xf>
    <xf numFmtId="49" fontId="17" fillId="2" borderId="2" xfId="3" applyNumberFormat="1" applyFont="1" applyFill="1" applyBorder="1" applyAlignment="1" applyProtection="1">
      <alignment horizontal="left" vertical="center" wrapText="1"/>
    </xf>
    <xf numFmtId="49" fontId="8" fillId="2" borderId="16" xfId="3" applyNumberFormat="1" applyFont="1" applyFill="1" applyBorder="1" applyAlignment="1" applyProtection="1">
      <alignment horizontal="center" vertical="center" shrinkToFit="1"/>
    </xf>
    <xf numFmtId="49" fontId="8" fillId="2" borderId="10" xfId="3" applyNumberFormat="1" applyFont="1" applyFill="1" applyBorder="1" applyAlignment="1" applyProtection="1">
      <alignment horizontal="center" vertical="center" shrinkToFit="1"/>
    </xf>
    <xf numFmtId="49" fontId="8" fillId="2" borderId="13" xfId="3" applyNumberFormat="1" applyFont="1" applyFill="1" applyBorder="1" applyAlignment="1" applyProtection="1">
      <alignment horizontal="left" vertical="center" wrapText="1"/>
    </xf>
    <xf numFmtId="177" fontId="11" fillId="2" borderId="12" xfId="3" applyNumberFormat="1" applyFont="1" applyFill="1" applyBorder="1" applyAlignment="1" applyProtection="1">
      <alignment vertical="center"/>
    </xf>
    <xf numFmtId="49" fontId="8" fillId="2" borderId="15" xfId="3" applyNumberFormat="1" applyFont="1" applyFill="1" applyBorder="1" applyAlignment="1" applyProtection="1">
      <alignment horizontal="center" vertical="center" shrinkToFit="1"/>
    </xf>
    <xf numFmtId="178" fontId="11" fillId="2" borderId="13" xfId="3" applyNumberFormat="1" applyFont="1" applyFill="1" applyBorder="1" applyAlignment="1" applyProtection="1">
      <alignment vertical="center"/>
    </xf>
    <xf numFmtId="49" fontId="8" fillId="2" borderId="12" xfId="3" applyNumberFormat="1" applyFont="1" applyFill="1" applyBorder="1" applyAlignment="1" applyProtection="1">
      <alignment horizontal="left" vertical="center" wrapText="1"/>
    </xf>
    <xf numFmtId="49" fontId="8" fillId="2" borderId="12" xfId="3" applyNumberFormat="1" applyFont="1" applyFill="1" applyBorder="1" applyAlignment="1" applyProtection="1">
      <alignment horizontal="center" vertical="center" shrinkToFit="1"/>
    </xf>
    <xf numFmtId="49" fontId="15" fillId="0" borderId="6" xfId="3" applyNumberFormat="1" applyFont="1" applyFill="1" applyBorder="1" applyAlignment="1" applyProtection="1">
      <alignment horizontal="center" vertical="center"/>
    </xf>
    <xf numFmtId="49" fontId="15" fillId="0" borderId="11" xfId="3" applyNumberFormat="1" applyFont="1" applyFill="1" applyBorder="1" applyAlignment="1" applyProtection="1">
      <alignment horizontal="center" vertical="center"/>
    </xf>
    <xf numFmtId="49" fontId="10" fillId="2" borderId="17" xfId="3" applyNumberFormat="1" applyFont="1" applyFill="1" applyBorder="1" applyAlignment="1" applyProtection="1">
      <alignment vertical="center"/>
    </xf>
    <xf numFmtId="49" fontId="10" fillId="2" borderId="18" xfId="3" applyNumberFormat="1" applyFont="1" applyFill="1" applyBorder="1" applyAlignment="1" applyProtection="1">
      <alignment horizontal="center" vertical="center" shrinkToFit="1"/>
    </xf>
    <xf numFmtId="178" fontId="11" fillId="2" borderId="19" xfId="3" applyNumberFormat="1" applyFont="1" applyFill="1" applyBorder="1" applyAlignment="1" applyProtection="1">
      <alignment vertical="center"/>
    </xf>
    <xf numFmtId="178" fontId="11" fillId="2" borderId="17" xfId="3" applyNumberFormat="1" applyFont="1" applyFill="1" applyBorder="1" applyAlignment="1" applyProtection="1">
      <alignment vertical="center"/>
    </xf>
    <xf numFmtId="49" fontId="10" fillId="2" borderId="20" xfId="3" applyNumberFormat="1" applyFont="1" applyFill="1" applyBorder="1" applyAlignment="1" applyProtection="1">
      <alignment horizontal="left" vertical="center" wrapText="1"/>
    </xf>
    <xf numFmtId="49" fontId="10" fillId="2" borderId="6" xfId="3" applyNumberFormat="1" applyFont="1" applyFill="1" applyBorder="1" applyAlignment="1" applyProtection="1">
      <alignment vertical="center"/>
    </xf>
    <xf numFmtId="49" fontId="10" fillId="2" borderId="6" xfId="3" applyNumberFormat="1" applyFont="1" applyFill="1" applyBorder="1" applyAlignment="1" applyProtection="1">
      <alignment horizontal="center" vertical="center" shrinkToFit="1"/>
    </xf>
    <xf numFmtId="49" fontId="10" fillId="2" borderId="6" xfId="3" applyNumberFormat="1" applyFont="1" applyFill="1" applyBorder="1" applyAlignment="1" applyProtection="1">
      <alignment horizontal="left" vertical="center" wrapText="1"/>
    </xf>
    <xf numFmtId="0" fontId="18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0" fillId="0" borderId="0" xfId="3" applyFont="1" applyFill="1" applyBorder="1" applyAlignment="1" applyProtection="1">
      <alignment vertical="center"/>
    </xf>
    <xf numFmtId="0" fontId="20" fillId="0" borderId="0" xfId="0" applyFont="1" applyAlignment="1">
      <alignment vertical="center"/>
    </xf>
    <xf numFmtId="49" fontId="6" fillId="2" borderId="0" xfId="3" applyNumberFormat="1" applyFont="1" applyFill="1" applyBorder="1" applyAlignment="1" applyProtection="1">
      <alignment horizontal="center" vertical="center"/>
    </xf>
    <xf numFmtId="49" fontId="6" fillId="2" borderId="0" xfId="3" applyNumberFormat="1" applyFont="1" applyFill="1" applyBorder="1" applyAlignment="1" applyProtection="1">
      <alignment horizontal="right" vertical="center"/>
    </xf>
    <xf numFmtId="49" fontId="21" fillId="2" borderId="2" xfId="3" applyNumberFormat="1" applyFont="1" applyFill="1" applyBorder="1" applyAlignment="1" applyProtection="1">
      <alignment vertical="center"/>
    </xf>
    <xf numFmtId="179" fontId="11" fillId="2" borderId="2" xfId="1" applyNumberFormat="1" applyFont="1" applyFill="1" applyBorder="1" applyAlignment="1" applyProtection="1">
      <alignment horizontal="center" vertical="center"/>
    </xf>
    <xf numFmtId="180" fontId="21" fillId="2" borderId="21" xfId="3" applyNumberFormat="1" applyFont="1" applyFill="1" applyBorder="1" applyAlignment="1" applyProtection="1">
      <alignment horizontal="left" vertical="center"/>
    </xf>
    <xf numFmtId="180" fontId="21" fillId="2" borderId="21" xfId="3" applyNumberFormat="1" applyFont="1" applyFill="1" applyBorder="1" applyAlignment="1" applyProtection="1">
      <alignment horizontal="left" vertical="center" wrapText="1"/>
    </xf>
    <xf numFmtId="49" fontId="21" fillId="2" borderId="4" xfId="3" applyNumberFormat="1" applyFont="1" applyFill="1" applyBorder="1" applyAlignment="1" applyProtection="1">
      <alignment vertical="center"/>
    </xf>
    <xf numFmtId="179" fontId="11" fillId="2" borderId="4" xfId="1" applyNumberFormat="1" applyFont="1" applyFill="1" applyBorder="1" applyAlignment="1" applyProtection="1">
      <alignment horizontal="center" vertical="center"/>
    </xf>
    <xf numFmtId="180" fontId="21" fillId="2" borderId="3" xfId="3" applyNumberFormat="1" applyFont="1" applyFill="1" applyBorder="1" applyAlignment="1" applyProtection="1">
      <alignment horizontal="left" vertical="center"/>
    </xf>
    <xf numFmtId="49" fontId="21" fillId="2" borderId="14" xfId="3" applyNumberFormat="1" applyFont="1" applyFill="1" applyBorder="1" applyAlignment="1" applyProtection="1">
      <alignment horizontal="center" vertical="center"/>
    </xf>
    <xf numFmtId="180" fontId="15" fillId="2" borderId="22" xfId="3" applyNumberFormat="1" applyFont="1" applyFill="1" applyBorder="1" applyAlignment="1" applyProtection="1">
      <alignment horizontal="center" vertical="center"/>
    </xf>
    <xf numFmtId="180" fontId="21" fillId="2" borderId="23" xfId="3" applyNumberFormat="1" applyFont="1" applyFill="1" applyBorder="1" applyAlignment="1" applyProtection="1">
      <alignment horizontal="left" vertical="center"/>
    </xf>
    <xf numFmtId="179" fontId="11" fillId="2" borderId="13" xfId="1" applyNumberFormat="1" applyFont="1" applyFill="1" applyBorder="1" applyAlignment="1" applyProtection="1">
      <alignment horizontal="center" vertical="center"/>
    </xf>
    <xf numFmtId="180" fontId="15" fillId="2" borderId="6" xfId="3" applyNumberFormat="1" applyFont="1" applyFill="1" applyBorder="1" applyAlignment="1" applyProtection="1">
      <alignment horizontal="center" vertical="center"/>
    </xf>
    <xf numFmtId="180" fontId="21" fillId="2" borderId="6" xfId="3" applyNumberFormat="1" applyFont="1" applyFill="1" applyBorder="1" applyAlignment="1" applyProtection="1">
      <alignment horizontal="left" vertical="center"/>
    </xf>
    <xf numFmtId="179" fontId="11" fillId="2" borderId="6" xfId="1" applyNumberFormat="1" applyFont="1" applyFill="1" applyBorder="1" applyAlignment="1" applyProtection="1">
      <alignment horizontal="center" vertical="center"/>
    </xf>
    <xf numFmtId="49" fontId="21" fillId="2" borderId="6" xfId="3" applyNumberFormat="1" applyFont="1" applyFill="1" applyBorder="1" applyAlignment="1" applyProtection="1">
      <alignment horizontal="center" vertical="center"/>
    </xf>
    <xf numFmtId="49" fontId="21" fillId="2" borderId="15" xfId="3" applyNumberFormat="1" applyFont="1" applyFill="1" applyBorder="1" applyAlignment="1" applyProtection="1">
      <alignment vertical="center"/>
    </xf>
    <xf numFmtId="179" fontId="11" fillId="2" borderId="15" xfId="1" applyNumberFormat="1" applyFont="1" applyFill="1" applyBorder="1" applyAlignment="1" applyProtection="1">
      <alignment horizontal="center" vertical="center"/>
    </xf>
    <xf numFmtId="180" fontId="21" fillId="2" borderId="15" xfId="3" applyNumberFormat="1" applyFont="1" applyFill="1" applyBorder="1" applyAlignment="1" applyProtection="1">
      <alignment horizontal="left" vertical="center"/>
    </xf>
    <xf numFmtId="180" fontId="21" fillId="2" borderId="2" xfId="3" applyNumberFormat="1" applyFont="1" applyFill="1" applyBorder="1" applyAlignment="1" applyProtection="1">
      <alignment horizontal="left" vertical="center"/>
    </xf>
    <xf numFmtId="179" fontId="11" fillId="2" borderId="21" xfId="1" applyNumberFormat="1" applyFont="1" applyFill="1" applyBorder="1" applyAlignment="1" applyProtection="1">
      <alignment horizontal="center" vertical="center"/>
    </xf>
    <xf numFmtId="49" fontId="21" fillId="2" borderId="10" xfId="3" applyNumberFormat="1" applyFont="1" applyFill="1" applyBorder="1" applyAlignment="1" applyProtection="1">
      <alignment horizontal="center" vertical="center"/>
    </xf>
    <xf numFmtId="180" fontId="15" fillId="2" borderId="24" xfId="3" applyNumberFormat="1" applyFont="1" applyFill="1" applyBorder="1" applyAlignment="1" applyProtection="1">
      <alignment horizontal="center" vertical="center"/>
    </xf>
    <xf numFmtId="179" fontId="11" fillId="3" borderId="6" xfId="1" applyNumberFormat="1" applyFont="1" applyFill="1" applyBorder="1" applyAlignment="1" applyProtection="1">
      <alignment horizontal="center" vertical="center" wrapText="1"/>
    </xf>
    <xf numFmtId="49" fontId="22" fillId="2" borderId="2" xfId="3" applyNumberFormat="1" applyFont="1" applyFill="1" applyBorder="1" applyAlignment="1" applyProtection="1">
      <alignment horizontal="center" vertical="center"/>
    </xf>
    <xf numFmtId="179" fontId="23" fillId="2" borderId="2" xfId="1" applyNumberFormat="1" applyFont="1" applyFill="1" applyBorder="1" applyAlignment="1" applyProtection="1">
      <alignment horizontal="center" vertical="center"/>
    </xf>
    <xf numFmtId="180" fontId="22" fillId="2" borderId="2" xfId="3" applyNumberFormat="1" applyFont="1" applyFill="1" applyBorder="1" applyAlignment="1" applyProtection="1">
      <alignment horizontal="center" vertical="center"/>
    </xf>
    <xf numFmtId="179" fontId="14" fillId="0" borderId="0" xfId="1" applyNumberFormat="1" applyFont="1" applyFill="1" applyBorder="1" applyAlignment="1" applyProtection="1">
      <alignment vertical="center"/>
    </xf>
    <xf numFmtId="49" fontId="24" fillId="2" borderId="0" xfId="3" applyNumberFormat="1" applyFont="1" applyFill="1" applyBorder="1" applyAlignment="1" applyProtection="1">
      <alignment horizontal="center" vertical="center"/>
    </xf>
    <xf numFmtId="180" fontId="21" fillId="2" borderId="3" xfId="3" applyNumberFormat="1" applyFont="1" applyFill="1" applyBorder="1" applyAlignment="1" applyProtection="1">
      <alignment vertical="center"/>
    </xf>
    <xf numFmtId="180" fontId="21" fillId="2" borderId="23" xfId="3" applyNumberFormat="1" applyFont="1" applyFill="1" applyBorder="1" applyAlignment="1" applyProtection="1">
      <alignment vertical="center"/>
    </xf>
    <xf numFmtId="180" fontId="21" fillId="2" borderId="25" xfId="3" applyNumberFormat="1" applyFont="1" applyFill="1" applyBorder="1" applyAlignment="1" applyProtection="1">
      <alignment vertical="center"/>
    </xf>
    <xf numFmtId="180" fontId="21" fillId="2" borderId="2" xfId="3" applyNumberFormat="1" applyFont="1" applyFill="1" applyBorder="1" applyAlignment="1" applyProtection="1">
      <alignment vertical="center"/>
    </xf>
    <xf numFmtId="180" fontId="21" fillId="2" borderId="4" xfId="3" applyNumberFormat="1" applyFont="1" applyFill="1" applyBorder="1" applyAlignment="1" applyProtection="1">
      <alignment vertical="center"/>
    </xf>
    <xf numFmtId="180" fontId="21" fillId="2" borderId="21" xfId="3" applyNumberFormat="1" applyFont="1" applyFill="1" applyBorder="1" applyAlignment="1" applyProtection="1">
      <alignment vertical="center"/>
    </xf>
    <xf numFmtId="49" fontId="21" fillId="2" borderId="2" xfId="3" applyNumberFormat="1" applyFont="1" applyFill="1" applyBorder="1" applyAlignment="1" applyProtection="1">
      <alignment horizontal="center" vertical="center"/>
    </xf>
    <xf numFmtId="180" fontId="22" fillId="2" borderId="21" xfId="3" applyNumberFormat="1" applyFont="1" applyFill="1" applyBorder="1" applyAlignment="1" applyProtection="1">
      <alignment horizontal="center" vertical="center"/>
    </xf>
    <xf numFmtId="179" fontId="23" fillId="2" borderId="21" xfId="1" applyNumberFormat="1" applyFont="1" applyFill="1" applyBorder="1" applyAlignment="1" applyProtection="1">
      <alignment horizontal="center" vertical="center"/>
    </xf>
    <xf numFmtId="49" fontId="21" fillId="3" borderId="0" xfId="3" applyNumberFormat="1" applyFont="1" applyFill="1" applyBorder="1" applyAlignment="1" applyProtection="1">
      <alignment vertical="center"/>
    </xf>
    <xf numFmtId="179" fontId="11" fillId="3" borderId="0" xfId="1" applyNumberFormat="1" applyFont="1" applyFill="1" applyBorder="1" applyAlignment="1" applyProtection="1">
      <alignment vertical="center"/>
    </xf>
    <xf numFmtId="179" fontId="11" fillId="3" borderId="0" xfId="1" applyNumberFormat="1" applyFont="1" applyFill="1" applyBorder="1" applyAlignment="1" applyProtection="1">
      <alignment horizontal="right" vertical="center"/>
    </xf>
    <xf numFmtId="49" fontId="24" fillId="2" borderId="0" xfId="3" applyNumberFormat="1" applyFont="1" applyFill="1" applyBorder="1" applyAlignment="1" applyProtection="1">
      <alignment horizontal="left" vertical="center"/>
    </xf>
    <xf numFmtId="49" fontId="6" fillId="2" borderId="1" xfId="3" applyNumberFormat="1" applyFont="1" applyFill="1" applyBorder="1" applyAlignment="1" applyProtection="1">
      <alignment horizontal="left" vertical="center"/>
    </xf>
    <xf numFmtId="49" fontId="21" fillId="2" borderId="2" xfId="3" applyNumberFormat="1" applyFont="1" applyFill="1" applyBorder="1" applyAlignment="1" applyProtection="1">
      <alignment vertical="center" shrinkToFit="1"/>
    </xf>
    <xf numFmtId="180" fontId="21" fillId="2" borderId="2" xfId="3" applyNumberFormat="1" applyFont="1" applyFill="1" applyBorder="1" applyAlignment="1" applyProtection="1">
      <alignment horizontal="center" vertical="center"/>
    </xf>
    <xf numFmtId="180" fontId="15" fillId="2" borderId="2" xfId="3" applyNumberFormat="1" applyFont="1" applyFill="1" applyBorder="1" applyAlignment="1" applyProtection="1">
      <alignment horizontal="center" vertical="center"/>
    </xf>
    <xf numFmtId="49" fontId="21" fillId="2" borderId="4" xfId="3" applyNumberFormat="1" applyFont="1" applyFill="1" applyBorder="1" applyAlignment="1" applyProtection="1">
      <alignment vertical="center" shrinkToFit="1"/>
    </xf>
    <xf numFmtId="49" fontId="21" fillId="2" borderId="11" xfId="3" applyNumberFormat="1" applyFont="1" applyFill="1" applyBorder="1" applyAlignment="1" applyProtection="1">
      <alignment vertical="center" shrinkToFit="1"/>
    </xf>
    <xf numFmtId="49" fontId="21" fillId="2" borderId="11" xfId="3" applyNumberFormat="1" applyFont="1" applyFill="1" applyBorder="1" applyAlignment="1" applyProtection="1">
      <alignment horizontal="center" vertical="center"/>
    </xf>
    <xf numFmtId="49" fontId="21" fillId="2" borderId="15" xfId="3" applyNumberFormat="1" applyFont="1" applyFill="1" applyBorder="1" applyAlignment="1" applyProtection="1">
      <alignment vertical="center" shrinkToFit="1"/>
    </xf>
    <xf numFmtId="49" fontId="22" fillId="2" borderId="4" xfId="3" applyNumberFormat="1" applyFont="1" applyFill="1" applyBorder="1" applyAlignment="1" applyProtection="1">
      <alignment horizontal="center" vertical="center" shrinkToFit="1"/>
    </xf>
    <xf numFmtId="179" fontId="23" fillId="2" borderId="4" xfId="1" applyNumberFormat="1" applyFont="1" applyFill="1" applyBorder="1" applyAlignment="1" applyProtection="1">
      <alignment horizontal="center" vertical="center"/>
    </xf>
    <xf numFmtId="180" fontId="22" fillId="2" borderId="4" xfId="3" applyNumberFormat="1" applyFont="1" applyFill="1" applyBorder="1" applyAlignment="1" applyProtection="1">
      <alignment horizontal="center" vertical="center" shrinkToFit="1"/>
    </xf>
    <xf numFmtId="49" fontId="21" fillId="2" borderId="8" xfId="3" applyNumberFormat="1" applyFont="1" applyFill="1" applyBorder="1" applyAlignment="1" applyProtection="1">
      <alignment horizontal="center" vertical="center"/>
    </xf>
    <xf numFmtId="179" fontId="11" fillId="2" borderId="8" xfId="1" applyNumberFormat="1" applyFont="1" applyFill="1" applyBorder="1" applyAlignment="1" applyProtection="1">
      <alignment vertical="center"/>
    </xf>
    <xf numFmtId="0" fontId="21" fillId="2" borderId="8" xfId="3" applyFont="1" applyFill="1" applyBorder="1" applyAlignment="1" applyProtection="1">
      <alignment horizontal="left" vertical="center"/>
    </xf>
    <xf numFmtId="179" fontId="11" fillId="2" borderId="8" xfId="1" applyNumberFormat="1" applyFont="1" applyFill="1" applyBorder="1" applyAlignment="1" applyProtection="1">
      <alignment horizontal="right" vertical="center"/>
    </xf>
    <xf numFmtId="179" fontId="7" fillId="2" borderId="4" xfId="1" applyNumberFormat="1" applyFont="1" applyFill="1" applyBorder="1" applyAlignment="1" applyProtection="1">
      <alignment horizontal="center" vertical="center"/>
    </xf>
    <xf numFmtId="49" fontId="7" fillId="2" borderId="4" xfId="3" applyNumberFormat="1" applyFont="1" applyFill="1" applyBorder="1" applyAlignment="1" applyProtection="1">
      <alignment horizontal="center" vertical="center" wrapText="1"/>
    </xf>
    <xf numFmtId="179" fontId="7" fillId="2" borderId="4" xfId="1" applyNumberFormat="1" applyFont="1" applyFill="1" applyBorder="1" applyAlignment="1" applyProtection="1">
      <alignment horizontal="center" vertical="center" wrapText="1"/>
    </xf>
    <xf numFmtId="49" fontId="21" fillId="2" borderId="6" xfId="3" applyNumberFormat="1" applyFont="1" applyFill="1" applyBorder="1" applyAlignment="1" applyProtection="1">
      <alignment vertical="center"/>
    </xf>
    <xf numFmtId="0" fontId="21" fillId="2" borderId="6" xfId="3" applyFont="1" applyFill="1" applyBorder="1" applyAlignment="1" applyProtection="1">
      <alignment horizontal="left" vertical="center"/>
    </xf>
    <xf numFmtId="49" fontId="22" fillId="2" borderId="28" xfId="3" applyNumberFormat="1" applyFont="1" applyFill="1" applyBorder="1" applyAlignment="1" applyProtection="1">
      <alignment horizontal="center" vertical="center"/>
    </xf>
    <xf numFmtId="179" fontId="23" fillId="2" borderId="28" xfId="1" applyNumberFormat="1" applyFont="1" applyFill="1" applyBorder="1" applyAlignment="1" applyProtection="1">
      <alignment horizontal="center" vertical="center"/>
    </xf>
    <xf numFmtId="49" fontId="21" fillId="2" borderId="5" xfId="3" applyNumberFormat="1" applyFont="1" applyFill="1" applyBorder="1" applyAlignment="1" applyProtection="1">
      <alignment vertical="center"/>
    </xf>
    <xf numFmtId="179" fontId="11" fillId="2" borderId="29" xfId="1" applyNumberFormat="1" applyFont="1" applyFill="1" applyBorder="1" applyAlignment="1" applyProtection="1">
      <alignment horizontal="center" vertical="center"/>
    </xf>
    <xf numFmtId="49" fontId="21" fillId="2" borderId="10" xfId="3" applyNumberFormat="1" applyFont="1" applyFill="1" applyBorder="1" applyAlignment="1" applyProtection="1">
      <alignment vertical="center"/>
    </xf>
    <xf numFmtId="49" fontId="21" fillId="2" borderId="7" xfId="3" applyNumberFormat="1" applyFont="1" applyFill="1" applyBorder="1" applyAlignment="1" applyProtection="1">
      <alignment vertical="center"/>
    </xf>
    <xf numFmtId="49" fontId="21" fillId="2" borderId="6" xfId="3" applyNumberFormat="1" applyFont="1" applyFill="1" applyBorder="1" applyAlignment="1" applyProtection="1">
      <alignment horizontal="left" vertical="center"/>
    </xf>
    <xf numFmtId="49" fontId="21" fillId="2" borderId="16" xfId="3" applyNumberFormat="1" applyFont="1" applyFill="1" applyBorder="1" applyAlignment="1" applyProtection="1">
      <alignment vertical="center"/>
    </xf>
    <xf numFmtId="49" fontId="22" fillId="2" borderId="10" xfId="3" applyNumberFormat="1" applyFont="1" applyFill="1" applyBorder="1" applyAlignment="1" applyProtection="1">
      <alignment horizontal="center" vertical="center"/>
    </xf>
    <xf numFmtId="179" fontId="23" fillId="2" borderId="6" xfId="1" applyNumberFormat="1" applyFont="1" applyFill="1" applyBorder="1" applyAlignment="1" applyProtection="1">
      <alignment horizontal="center" vertical="center"/>
    </xf>
    <xf numFmtId="179" fontId="11" fillId="2" borderId="24" xfId="1" applyNumberFormat="1" applyFont="1" applyFill="1" applyBorder="1" applyAlignment="1" applyProtection="1">
      <alignment horizontal="center" vertical="center"/>
    </xf>
    <xf numFmtId="49" fontId="21" fillId="2" borderId="14" xfId="3" applyNumberFormat="1" applyFont="1" applyFill="1" applyBorder="1" applyAlignment="1" applyProtection="1">
      <alignment vertical="center"/>
    </xf>
    <xf numFmtId="179" fontId="11" fillId="2" borderId="30" xfId="1" applyNumberFormat="1" applyFont="1" applyFill="1" applyBorder="1" applyAlignment="1" applyProtection="1">
      <alignment horizontal="center" vertical="center"/>
    </xf>
    <xf numFmtId="179" fontId="11" fillId="2" borderId="10" xfId="1" applyNumberFormat="1" applyFont="1" applyFill="1" applyBorder="1" applyAlignment="1" applyProtection="1">
      <alignment horizontal="center" vertical="center"/>
    </xf>
    <xf numFmtId="49" fontId="21" fillId="2" borderId="26" xfId="3" applyNumberFormat="1" applyFont="1" applyFill="1" applyBorder="1" applyAlignment="1" applyProtection="1">
      <alignment horizontal="center" vertical="center"/>
    </xf>
    <xf numFmtId="176" fontId="15" fillId="2" borderId="30" xfId="3" applyNumberFormat="1" applyFont="1" applyFill="1" applyBorder="1" applyAlignment="1" applyProtection="1">
      <alignment horizontal="center" vertical="center"/>
    </xf>
    <xf numFmtId="49" fontId="21" fillId="2" borderId="10" xfId="3" applyNumberFormat="1" applyFont="1" applyFill="1" applyBorder="1" applyAlignment="1" applyProtection="1">
      <alignment horizontal="left" vertical="center"/>
    </xf>
    <xf numFmtId="179" fontId="11" fillId="2" borderId="26" xfId="1" applyNumberFormat="1" applyFont="1" applyFill="1" applyBorder="1" applyAlignment="1" applyProtection="1">
      <alignment horizontal="center" vertical="center"/>
    </xf>
    <xf numFmtId="176" fontId="15" fillId="2" borderId="31" xfId="3" applyNumberFormat="1" applyFont="1" applyFill="1" applyBorder="1" applyAlignment="1" applyProtection="1">
      <alignment horizontal="center" vertical="center"/>
    </xf>
    <xf numFmtId="179" fontId="11" fillId="2" borderId="7" xfId="1" applyNumberFormat="1" applyFont="1" applyFill="1" applyBorder="1" applyAlignment="1" applyProtection="1">
      <alignment horizontal="center" vertical="center"/>
    </xf>
    <xf numFmtId="179" fontId="11" fillId="2" borderId="31" xfId="1" applyNumberFormat="1" applyFont="1" applyFill="1" applyBorder="1" applyAlignment="1" applyProtection="1">
      <alignment horizontal="center" vertical="center"/>
    </xf>
    <xf numFmtId="179" fontId="23" fillId="2" borderId="30" xfId="1" applyNumberFormat="1" applyFont="1" applyFill="1" applyBorder="1" applyAlignment="1" applyProtection="1">
      <alignment horizontal="center" vertical="center"/>
    </xf>
    <xf numFmtId="179" fontId="23" fillId="2" borderId="24" xfId="1" applyNumberFormat="1" applyFont="1" applyFill="1" applyBorder="1" applyAlignment="1" applyProtection="1">
      <alignment horizontal="center" vertical="center"/>
    </xf>
    <xf numFmtId="179" fontId="11" fillId="3" borderId="8" xfId="1" applyNumberFormat="1" applyFont="1" applyFill="1" applyBorder="1" applyAlignment="1" applyProtection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49" fontId="24" fillId="3" borderId="0" xfId="3" applyNumberFormat="1" applyFont="1" applyFill="1" applyBorder="1" applyAlignment="1" applyProtection="1">
      <alignment horizontal="center" vertical="center"/>
    </xf>
    <xf numFmtId="49" fontId="6" fillId="3" borderId="0" xfId="3" applyNumberFormat="1" applyFont="1" applyFill="1" applyBorder="1" applyAlignment="1" applyProtection="1">
      <alignment horizontal="right" vertical="center"/>
    </xf>
    <xf numFmtId="49" fontId="6" fillId="3" borderId="9" xfId="3" applyNumberFormat="1" applyFont="1" applyFill="1" applyBorder="1" applyAlignment="1" applyProtection="1">
      <alignment vertical="center"/>
    </xf>
    <xf numFmtId="49" fontId="6" fillId="3" borderId="9" xfId="3" applyNumberFormat="1" applyFont="1" applyFill="1" applyBorder="1" applyAlignment="1" applyProtection="1">
      <alignment horizontal="right" vertical="center"/>
    </xf>
    <xf numFmtId="49" fontId="7" fillId="3" borderId="6" xfId="3" applyNumberFormat="1" applyFont="1" applyFill="1" applyBorder="1" applyAlignment="1" applyProtection="1">
      <alignment horizontal="center" vertical="center"/>
    </xf>
    <xf numFmtId="49" fontId="21" fillId="3" borderId="13" xfId="3" applyNumberFormat="1" applyFont="1" applyFill="1" applyBorder="1" applyAlignment="1" applyProtection="1">
      <alignment vertical="center"/>
    </xf>
    <xf numFmtId="179" fontId="11" fillId="3" borderId="13" xfId="1" applyNumberFormat="1" applyFont="1" applyFill="1" applyBorder="1" applyAlignment="1" applyProtection="1">
      <alignment horizontal="center" vertical="center"/>
    </xf>
    <xf numFmtId="49" fontId="21" fillId="3" borderId="15" xfId="3" applyNumberFormat="1" applyFont="1" applyFill="1" applyBorder="1" applyAlignment="1" applyProtection="1">
      <alignment vertical="center"/>
    </xf>
    <xf numFmtId="179" fontId="11" fillId="3" borderId="15" xfId="1" applyNumberFormat="1" applyFont="1" applyFill="1" applyBorder="1" applyAlignment="1" applyProtection="1">
      <alignment horizontal="center" vertical="center"/>
    </xf>
    <xf numFmtId="49" fontId="21" fillId="3" borderId="32" xfId="3" applyNumberFormat="1" applyFont="1" applyFill="1" applyBorder="1" applyAlignment="1" applyProtection="1">
      <alignment vertical="center"/>
    </xf>
    <xf numFmtId="179" fontId="11" fillId="3" borderId="32" xfId="1" applyNumberFormat="1" applyFont="1" applyFill="1" applyBorder="1" applyAlignment="1" applyProtection="1">
      <alignment horizontal="center" vertical="center"/>
    </xf>
    <xf numFmtId="179" fontId="11" fillId="3" borderId="2" xfId="1" applyNumberFormat="1" applyFont="1" applyFill="1" applyBorder="1" applyAlignment="1" applyProtection="1">
      <alignment horizontal="center" vertical="center"/>
    </xf>
    <xf numFmtId="49" fontId="21" fillId="3" borderId="2" xfId="3" applyNumberFormat="1" applyFont="1" applyFill="1" applyBorder="1" applyAlignment="1" applyProtection="1">
      <alignment vertical="center"/>
    </xf>
    <xf numFmtId="49" fontId="21" fillId="3" borderId="4" xfId="3" applyNumberFormat="1" applyFont="1" applyFill="1" applyBorder="1" applyAlignment="1" applyProtection="1">
      <alignment vertical="center"/>
    </xf>
    <xf numFmtId="179" fontId="11" fillId="3" borderId="4" xfId="1" applyNumberFormat="1" applyFont="1" applyFill="1" applyBorder="1" applyAlignment="1" applyProtection="1">
      <alignment horizontal="center" vertical="center"/>
    </xf>
    <xf numFmtId="179" fontId="11" fillId="3" borderId="10" xfId="1" applyNumberFormat="1" applyFont="1" applyFill="1" applyBorder="1" applyAlignment="1" applyProtection="1">
      <alignment horizontal="center" vertical="center"/>
    </xf>
    <xf numFmtId="49" fontId="21" fillId="3" borderId="6" xfId="3" applyNumberFormat="1" applyFont="1" applyFill="1" applyBorder="1" applyAlignment="1" applyProtection="1">
      <alignment horizontal="center" vertical="center"/>
    </xf>
    <xf numFmtId="180" fontId="15" fillId="3" borderId="6" xfId="3" applyNumberFormat="1" applyFont="1" applyFill="1" applyBorder="1" applyAlignment="1" applyProtection="1">
      <alignment horizontal="center" vertical="center"/>
    </xf>
    <xf numFmtId="180" fontId="15" fillId="3" borderId="12" xfId="3" applyNumberFormat="1" applyFont="1" applyFill="1" applyBorder="1" applyAlignment="1" applyProtection="1">
      <alignment horizontal="center" vertical="center"/>
    </xf>
    <xf numFmtId="49" fontId="21" fillId="2" borderId="27" xfId="3" applyNumberFormat="1" applyFont="1" applyFill="1" applyBorder="1" applyAlignment="1" applyProtection="1">
      <alignment vertical="center"/>
    </xf>
    <xf numFmtId="49" fontId="21" fillId="2" borderId="13" xfId="3" applyNumberFormat="1" applyFont="1" applyFill="1" applyBorder="1" applyAlignment="1" applyProtection="1">
      <alignment vertical="center"/>
    </xf>
    <xf numFmtId="180" fontId="15" fillId="2" borderId="11" xfId="3" applyNumberFormat="1" applyFont="1" applyFill="1" applyBorder="1" applyAlignment="1" applyProtection="1">
      <alignment horizontal="center" vertical="center"/>
    </xf>
    <xf numFmtId="49" fontId="22" fillId="3" borderId="6" xfId="3" applyNumberFormat="1" applyFont="1" applyFill="1" applyBorder="1" applyAlignment="1" applyProtection="1">
      <alignment horizontal="center" vertical="center"/>
    </xf>
    <xf numFmtId="49" fontId="22" fillId="2" borderId="11" xfId="3" applyNumberFormat="1" applyFont="1" applyFill="1" applyBorder="1" applyAlignment="1" applyProtection="1">
      <alignment horizontal="center" vertical="center"/>
    </xf>
    <xf numFmtId="49" fontId="20" fillId="3" borderId="8" xfId="3" applyNumberFormat="1" applyFont="1" applyFill="1" applyBorder="1" applyAlignment="1" applyProtection="1">
      <alignment vertical="center"/>
    </xf>
    <xf numFmtId="179" fontId="11" fillId="3" borderId="8" xfId="1" applyNumberFormat="1" applyFont="1" applyFill="1" applyBorder="1" applyAlignment="1" applyProtection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49" fontId="6" fillId="3" borderId="1" xfId="3" applyNumberFormat="1" applyFont="1" applyFill="1" applyBorder="1" applyAlignment="1" applyProtection="1">
      <alignment vertical="center"/>
    </xf>
    <xf numFmtId="179" fontId="11" fillId="2" borderId="12" xfId="1" applyNumberFormat="1" applyFont="1" applyFill="1" applyBorder="1" applyAlignment="1" applyProtection="1">
      <alignment horizontal="center" vertical="center"/>
    </xf>
    <xf numFmtId="49" fontId="21" fillId="2" borderId="11" xfId="3" applyNumberFormat="1" applyFont="1" applyFill="1" applyBorder="1" applyAlignment="1" applyProtection="1">
      <alignment vertical="center"/>
    </xf>
    <xf numFmtId="49" fontId="21" fillId="2" borderId="13" xfId="3" applyNumberFormat="1" applyFont="1" applyFill="1" applyBorder="1" applyAlignment="1" applyProtection="1">
      <alignment horizontal="center" vertical="center"/>
    </xf>
    <xf numFmtId="49" fontId="21" fillId="2" borderId="15" xfId="3" applyNumberFormat="1" applyFont="1" applyFill="1" applyBorder="1" applyAlignment="1" applyProtection="1">
      <alignment horizontal="center" vertical="center"/>
    </xf>
    <xf numFmtId="49" fontId="21" fillId="2" borderId="24" xfId="3" applyNumberFormat="1" applyFont="1" applyFill="1" applyBorder="1" applyAlignment="1" applyProtection="1">
      <alignment vertical="center" wrapText="1"/>
    </xf>
    <xf numFmtId="49" fontId="22" fillId="2" borderId="6" xfId="3" applyNumberFormat="1" applyFont="1" applyFill="1" applyBorder="1" applyAlignment="1" applyProtection="1">
      <alignment horizontal="center" vertical="center"/>
    </xf>
    <xf numFmtId="49" fontId="21" fillId="3" borderId="8" xfId="3" applyNumberFormat="1" applyFont="1" applyFill="1" applyBorder="1" applyAlignment="1" applyProtection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49" fontId="6" fillId="3" borderId="0" xfId="3" applyNumberFormat="1" applyFont="1" applyFill="1" applyBorder="1" applyAlignment="1" applyProtection="1">
      <alignment vertical="center"/>
    </xf>
    <xf numFmtId="49" fontId="25" fillId="3" borderId="0" xfId="3" applyNumberFormat="1" applyFont="1" applyFill="1" applyBorder="1" applyAlignment="1" applyProtection="1">
      <alignment vertical="center"/>
    </xf>
    <xf numFmtId="49" fontId="29" fillId="3" borderId="6" xfId="3" applyNumberFormat="1" applyFont="1" applyFill="1" applyBorder="1" applyAlignment="1" applyProtection="1">
      <alignment horizontal="center" vertical="center"/>
    </xf>
    <xf numFmtId="49" fontId="7" fillId="3" borderId="2" xfId="3" applyNumberFormat="1" applyFont="1" applyFill="1" applyBorder="1" applyAlignment="1" applyProtection="1">
      <alignment horizontal="center" vertical="center" wrapText="1"/>
    </xf>
    <xf numFmtId="49" fontId="30" fillId="3" borderId="6" xfId="3" applyNumberFormat="1" applyFont="1" applyFill="1" applyBorder="1" applyAlignment="1" applyProtection="1">
      <alignment horizontal="center" vertical="center"/>
    </xf>
    <xf numFmtId="179" fontId="11" fillId="2" borderId="29" xfId="1" applyNumberFormat="1" applyFont="1" applyFill="1" applyBorder="1" applyAlignment="1" applyProtection="1">
      <alignment horizontal="right" vertical="center"/>
    </xf>
    <xf numFmtId="179" fontId="23" fillId="0" borderId="6" xfId="1" applyNumberFormat="1" applyFont="1" applyFill="1" applyBorder="1" applyAlignment="1" applyProtection="1">
      <alignment horizontal="center" vertical="center" wrapText="1"/>
    </xf>
    <xf numFmtId="49" fontId="8" fillId="3" borderId="33" xfId="3" applyNumberFormat="1" applyFont="1" applyFill="1" applyBorder="1" applyAlignment="1" applyProtection="1">
      <alignment horizontal="left" vertical="center"/>
    </xf>
    <xf numFmtId="179" fontId="11" fillId="0" borderId="29" xfId="1" applyNumberFormat="1" applyFont="1" applyFill="1" applyBorder="1" applyAlignment="1" applyProtection="1">
      <alignment horizontal="center" vertical="center"/>
    </xf>
    <xf numFmtId="49" fontId="8" fillId="3" borderId="34" xfId="3" applyNumberFormat="1" applyFont="1" applyFill="1" applyBorder="1" applyAlignment="1" applyProtection="1">
      <alignment horizontal="left" vertical="center"/>
    </xf>
    <xf numFmtId="179" fontId="11" fillId="2" borderId="6" xfId="1" applyNumberFormat="1" applyFont="1" applyFill="1" applyBorder="1" applyAlignment="1" applyProtection="1">
      <alignment horizontal="right" vertical="center"/>
    </xf>
    <xf numFmtId="179" fontId="11" fillId="0" borderId="6" xfId="1" applyNumberFormat="1" applyFont="1" applyFill="1" applyBorder="1" applyAlignment="1" applyProtection="1">
      <alignment horizontal="center" vertical="center"/>
    </xf>
    <xf numFmtId="49" fontId="8" fillId="3" borderId="34" xfId="3" applyNumberFormat="1" applyFont="1" applyFill="1" applyBorder="1" applyAlignment="1" applyProtection="1">
      <alignment vertical="center"/>
    </xf>
    <xf numFmtId="49" fontId="30" fillId="3" borderId="34" xfId="3" applyNumberFormat="1" applyFont="1" applyFill="1" applyBorder="1" applyAlignment="1" applyProtection="1">
      <alignment horizontal="left" vertical="center"/>
    </xf>
    <xf numFmtId="179" fontId="23" fillId="2" borderId="6" xfId="1" applyNumberFormat="1" applyFont="1" applyFill="1" applyBorder="1" applyAlignment="1" applyProtection="1">
      <alignment horizontal="right" vertical="center"/>
    </xf>
    <xf numFmtId="179" fontId="23" fillId="0" borderId="6" xfId="1" applyNumberFormat="1" applyFont="1" applyFill="1" applyBorder="1" applyAlignment="1" applyProtection="1">
      <alignment horizontal="center" vertical="center"/>
    </xf>
    <xf numFmtId="0" fontId="31" fillId="0" borderId="0" xfId="0" applyFont="1" applyAlignment="1">
      <alignment vertical="center"/>
    </xf>
    <xf numFmtId="49" fontId="6" fillId="3" borderId="1" xfId="3" applyNumberFormat="1" applyFont="1" applyFill="1" applyBorder="1" applyAlignment="1" applyProtection="1">
      <alignment horizontal="left" vertical="center" wrapText="1"/>
    </xf>
    <xf numFmtId="49" fontId="6" fillId="3" borderId="1" xfId="3" applyNumberFormat="1" applyFont="1" applyFill="1" applyBorder="1" applyAlignment="1" applyProtection="1">
      <alignment horizontal="right" vertical="center"/>
    </xf>
    <xf numFmtId="49" fontId="7" fillId="3" borderId="2" xfId="3" applyNumberFormat="1" applyFont="1" applyFill="1" applyBorder="1" applyAlignment="1" applyProtection="1">
      <alignment horizontal="center" vertical="center"/>
    </xf>
    <xf numFmtId="49" fontId="30" fillId="3" borderId="32" xfId="3" applyNumberFormat="1" applyFont="1" applyFill="1" applyBorder="1" applyAlignment="1" applyProtection="1">
      <alignment horizontal="center" vertical="center"/>
    </xf>
    <xf numFmtId="179" fontId="23" fillId="2" borderId="2" xfId="1" applyNumberFormat="1" applyFont="1" applyFill="1" applyBorder="1" applyAlignment="1" applyProtection="1">
      <alignment horizontal="right" vertical="center"/>
    </xf>
    <xf numFmtId="179" fontId="23" fillId="2" borderId="2" xfId="1" applyNumberFormat="1" applyFont="1" applyFill="1" applyBorder="1" applyAlignment="1" applyProtection="1">
      <alignment horizontal="right" vertical="center" wrapText="1"/>
    </xf>
    <xf numFmtId="179" fontId="23" fillId="0" borderId="2" xfId="1" applyNumberFormat="1" applyFont="1" applyFill="1" applyBorder="1" applyAlignment="1" applyProtection="1">
      <alignment horizontal="right" vertical="center"/>
    </xf>
    <xf numFmtId="49" fontId="8" fillId="3" borderId="32" xfId="3" applyNumberFormat="1" applyFont="1" applyFill="1" applyBorder="1" applyAlignment="1" applyProtection="1">
      <alignment horizontal="left" vertical="center"/>
    </xf>
    <xf numFmtId="179" fontId="11" fillId="2" borderId="2" xfId="1" applyNumberFormat="1" applyFont="1" applyFill="1" applyBorder="1" applyAlignment="1" applyProtection="1">
      <alignment horizontal="right" vertical="center"/>
    </xf>
    <xf numFmtId="49" fontId="8" fillId="3" borderId="2" xfId="3" applyNumberFormat="1" applyFont="1" applyFill="1" applyBorder="1" applyAlignment="1" applyProtection="1">
      <alignment horizontal="left" vertical="center"/>
    </xf>
    <xf numFmtId="179" fontId="11" fillId="0" borderId="4" xfId="1" applyNumberFormat="1" applyFont="1" applyFill="1" applyBorder="1" applyAlignment="1" applyProtection="1">
      <alignment horizontal="right" vertical="center"/>
    </xf>
    <xf numFmtId="179" fontId="11" fillId="0" borderId="15" xfId="1" applyNumberFormat="1" applyFont="1" applyFill="1" applyBorder="1" applyAlignment="1" applyProtection="1">
      <alignment horizontal="right" vertical="center"/>
    </xf>
    <xf numFmtId="49" fontId="8" fillId="3" borderId="2" xfId="3" applyNumberFormat="1" applyFont="1" applyFill="1" applyBorder="1" applyAlignment="1" applyProtection="1">
      <alignment vertical="center"/>
    </xf>
    <xf numFmtId="179" fontId="11" fillId="0" borderId="2" xfId="1" applyNumberFormat="1" applyFont="1" applyFill="1" applyBorder="1" applyAlignment="1" applyProtection="1">
      <alignment horizontal="right" vertical="center"/>
    </xf>
    <xf numFmtId="179" fontId="11" fillId="2" borderId="4" xfId="1" applyNumberFormat="1" applyFont="1" applyFill="1" applyBorder="1" applyAlignment="1" applyProtection="1">
      <alignment horizontal="right" vertical="center"/>
    </xf>
    <xf numFmtId="179" fontId="11" fillId="2" borderId="4" xfId="1" applyNumberFormat="1" applyFont="1" applyFill="1" applyBorder="1" applyAlignment="1" applyProtection="1">
      <alignment horizontal="right" vertical="center"/>
    </xf>
    <xf numFmtId="49" fontId="30" fillId="3" borderId="2" xfId="3" applyNumberFormat="1" applyFont="1" applyFill="1" applyBorder="1" applyAlignment="1" applyProtection="1">
      <alignment horizontal="left" vertical="center"/>
    </xf>
    <xf numFmtId="179" fontId="0" fillId="0" borderId="0" xfId="0" applyNumberFormat="1" applyFont="1" applyAlignment="1">
      <alignment vertical="center"/>
    </xf>
    <xf numFmtId="0" fontId="4" fillId="0" borderId="0" xfId="0" applyFont="1" applyAlignment="1"/>
    <xf numFmtId="0" fontId="5" fillId="0" borderId="0" xfId="3" applyFont="1" applyFill="1" applyBorder="1" applyAlignment="1" applyProtection="1"/>
    <xf numFmtId="0" fontId="32" fillId="0" borderId="0" xfId="3" applyFont="1" applyFill="1" applyBorder="1" applyAlignment="1" applyProtection="1"/>
    <xf numFmtId="0" fontId="33" fillId="0" borderId="0" xfId="3" applyFont="1" applyFill="1" applyBorder="1" applyAlignment="1" applyProtection="1">
      <alignment horizontal="center" vertical="center"/>
    </xf>
    <xf numFmtId="0" fontId="32" fillId="0" borderId="0" xfId="3" applyFont="1" applyFill="1" applyBorder="1" applyAlignment="1" applyProtection="1">
      <alignment vertical="center"/>
    </xf>
    <xf numFmtId="49" fontId="36" fillId="3" borderId="34" xfId="3" applyNumberFormat="1" applyFont="1" applyFill="1" applyBorder="1" applyAlignment="1" applyProtection="1">
      <alignment vertical="center"/>
    </xf>
    <xf numFmtId="49" fontId="36" fillId="3" borderId="34" xfId="3" applyNumberFormat="1" applyFont="1" applyFill="1" applyBorder="1" applyAlignment="1" applyProtection="1">
      <alignment vertical="center" wrapText="1"/>
    </xf>
    <xf numFmtId="181" fontId="11" fillId="2" borderId="6" xfId="3" applyNumberFormat="1" applyFont="1" applyFill="1" applyBorder="1" applyAlignment="1" applyProtection="1">
      <alignment vertical="center"/>
    </xf>
    <xf numFmtId="181" fontId="11" fillId="3" borderId="2" xfId="3" applyNumberFormat="1" applyFont="1" applyFill="1" applyBorder="1" applyAlignment="1" applyProtection="1">
      <alignment vertical="center"/>
    </xf>
    <xf numFmtId="181" fontId="11" fillId="2" borderId="19" xfId="3" applyNumberFormat="1" applyFont="1" applyFill="1" applyBorder="1" applyAlignment="1" applyProtection="1">
      <alignment vertical="center"/>
    </xf>
    <xf numFmtId="182" fontId="11" fillId="2" borderId="6" xfId="2" applyNumberFormat="1" applyFont="1" applyFill="1" applyBorder="1" applyAlignment="1" applyProtection="1">
      <alignment vertical="center"/>
    </xf>
    <xf numFmtId="49" fontId="6" fillId="3" borderId="1" xfId="3" applyNumberFormat="1" applyFont="1" applyFill="1" applyBorder="1" applyAlignment="1" applyProtection="1">
      <alignment horizontal="left" vertical="center" wrapText="1"/>
    </xf>
    <xf numFmtId="0" fontId="6" fillId="3" borderId="1" xfId="3" applyFont="1" applyFill="1" applyBorder="1" applyAlignment="1" applyProtection="1">
      <alignment horizontal="center" vertical="center"/>
    </xf>
    <xf numFmtId="49" fontId="7" fillId="2" borderId="10" xfId="3" applyNumberFormat="1" applyFont="1" applyFill="1" applyBorder="1" applyAlignment="1" applyProtection="1">
      <alignment horizontal="center" vertical="center"/>
    </xf>
    <xf numFmtId="0" fontId="7" fillId="2" borderId="26" xfId="3" applyFont="1" applyFill="1" applyBorder="1" applyAlignment="1" applyProtection="1">
      <alignment horizontal="center" vertical="center"/>
    </xf>
    <xf numFmtId="49" fontId="21" fillId="2" borderId="20" xfId="3" applyNumberFormat="1" applyFont="1" applyFill="1" applyBorder="1" applyAlignment="1" applyProtection="1">
      <alignment horizontal="center" vertical="center"/>
    </xf>
    <xf numFmtId="0" fontId="21" fillId="2" borderId="27" xfId="3" applyFont="1" applyFill="1" applyBorder="1" applyAlignment="1" applyProtection="1">
      <alignment horizontal="center" vertical="center"/>
    </xf>
    <xf numFmtId="0" fontId="37" fillId="0" borderId="0" xfId="0" applyFont="1" applyAlignment="1">
      <alignment horizontal="center" vertical="center"/>
    </xf>
    <xf numFmtId="0" fontId="38" fillId="0" borderId="0" xfId="0" applyFont="1">
      <alignment vertical="center"/>
    </xf>
  </cellXfs>
  <cellStyles count="4">
    <cellStyle name="Normal" xfId="3" xr:uid="{00000000-0005-0000-0000-000031000000}"/>
    <cellStyle name="百分比" xfId="2" builtinId="5"/>
    <cellStyle name="常规" xfId="0" builtinId="0"/>
    <cellStyle name="千位分隔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000FF"/>
      <rgbColor rgb="0000FF00"/>
      <rgbColor rgb="00FF0000"/>
      <rgbColor rgb="0000FFFF"/>
      <rgbColor rgb="00FF00FF"/>
      <rgbColor rgb="00FFFF00"/>
      <rgbColor rgb="00000080"/>
      <rgbColor rgb="00008000"/>
      <rgbColor rgb="00800000"/>
      <rgbColor rgb="00008080"/>
      <rgbColor rgb="00800080"/>
      <rgbColor rgb="00808000"/>
      <rgbColor rgb="00C0C0C0"/>
      <rgbColor rgb="00808080"/>
      <rgbColor rgb="00FF9999"/>
      <rgbColor rgb="00663399"/>
      <rgbColor rgb="00CCFFFF"/>
      <rgbColor rgb="00FFFFCC"/>
      <rgbColor rgb="00660066"/>
      <rgbColor rgb="008080FF"/>
      <rgbColor rgb="00CC6600"/>
      <rgbColor rgb="00FFCCCC"/>
      <rgbColor rgb="00800000"/>
      <rgbColor rgb="00FF00FF"/>
      <rgbColor rgb="0000FFFF"/>
      <rgbColor rgb="00FFFF00"/>
      <rgbColor rgb="00800080"/>
      <rgbColor rgb="00000080"/>
      <rgbColor rgb="00808000"/>
      <rgbColor rgb="00FF0000"/>
      <rgbColor rgb="00FFCC00"/>
      <rgbColor rgb="00FFFFCC"/>
      <rgbColor rgb="00CCFFCC"/>
      <rgbColor rgb="0099FFFF"/>
      <rgbColor rgb="00FFCC99"/>
      <rgbColor rgb="00CC99FF"/>
      <rgbColor rgb="00FF99CC"/>
      <rgbColor rgb="0099CCFF"/>
      <rgbColor rgb="00FF6633"/>
      <rgbColor rgb="00CCCC33"/>
      <rgbColor rgb="0000CC99"/>
      <rgbColor rgb="0000CCFF"/>
      <rgbColor rgb="000099FF"/>
      <rgbColor rgb="00FFFFFF"/>
      <rgbColor rgb="00996666"/>
      <rgbColor rgb="00FFFFFF"/>
      <rgbColor rgb="00F0F0F0"/>
      <rgbColor rgb="00808080"/>
      <rgbColor rgb="0000FFFF"/>
      <rgbColor rgb="0080FF00"/>
      <rgbColor rgb="0080FFFF"/>
      <rgbColor rgb="00A0A0A0"/>
      <rgbColor rgb="0099A8AC"/>
      <rgbColor rgb="00D8E9E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4"/>
  <sheetViews>
    <sheetView showGridLines="0" showZeros="0" workbookViewId="0">
      <selection activeCell="A4" sqref="A4"/>
    </sheetView>
  </sheetViews>
  <sheetFormatPr defaultColWidth="9" defaultRowHeight="14.25" x14ac:dyDescent="0.15"/>
  <cols>
    <col min="1" max="1" width="124.875" style="268" customWidth="1"/>
  </cols>
  <sheetData>
    <row r="1" spans="1:1" ht="22.5" customHeight="1" x14ac:dyDescent="0.15">
      <c r="A1" s="269"/>
    </row>
    <row r="2" spans="1:1" ht="45" customHeight="1" x14ac:dyDescent="0.15">
      <c r="A2" s="270" t="s">
        <v>0</v>
      </c>
    </row>
    <row r="3" spans="1:1" s="267" customFormat="1" ht="32.1" customHeight="1" x14ac:dyDescent="0.15">
      <c r="A3" s="271" t="s">
        <v>1</v>
      </c>
    </row>
    <row r="4" spans="1:1" ht="32.1" customHeight="1" x14ac:dyDescent="0.15">
      <c r="A4" s="271" t="s">
        <v>2</v>
      </c>
    </row>
    <row r="5" spans="1:1" ht="32.1" customHeight="1" x14ac:dyDescent="0.15">
      <c r="A5" s="271" t="s">
        <v>3</v>
      </c>
    </row>
    <row r="6" spans="1:1" ht="32.1" customHeight="1" x14ac:dyDescent="0.15">
      <c r="A6" s="271" t="s">
        <v>4</v>
      </c>
    </row>
    <row r="7" spans="1:1" ht="32.1" customHeight="1" x14ac:dyDescent="0.15">
      <c r="A7" s="271" t="s">
        <v>5</v>
      </c>
    </row>
    <row r="8" spans="1:1" ht="32.1" customHeight="1" x14ac:dyDescent="0.15">
      <c r="A8" s="271" t="s">
        <v>280</v>
      </c>
    </row>
    <row r="9" spans="1:1" ht="32.1" customHeight="1" x14ac:dyDescent="0.15">
      <c r="A9" s="271" t="s">
        <v>6</v>
      </c>
    </row>
    <row r="10" spans="1:1" ht="32.1" customHeight="1" x14ac:dyDescent="0.15">
      <c r="A10" s="271" t="s">
        <v>7</v>
      </c>
    </row>
    <row r="11" spans="1:1" ht="32.1" customHeight="1" x14ac:dyDescent="0.15">
      <c r="A11" s="271" t="s">
        <v>8</v>
      </c>
    </row>
    <row r="12" spans="1:1" ht="32.1" customHeight="1" x14ac:dyDescent="0.15">
      <c r="A12" s="271" t="s">
        <v>9</v>
      </c>
    </row>
    <row r="13" spans="1:1" ht="32.1" customHeight="1" x14ac:dyDescent="0.15">
      <c r="A13" s="271" t="s">
        <v>10</v>
      </c>
    </row>
    <row r="14" spans="1:1" ht="32.1" customHeight="1" x14ac:dyDescent="0.15">
      <c r="A14" s="271" t="s">
        <v>11</v>
      </c>
    </row>
  </sheetData>
  <phoneticPr fontId="35" type="noConversion"/>
  <printOptions horizontalCentered="1"/>
  <pageMargins left="0.78680555555555598" right="0.78680555555555598" top="0.47152777777777799" bottom="0.70763888888888904" header="0.51180555555555596" footer="0.51180555555555596"/>
  <pageSetup paperSize="9" fitToWidth="0" fitToHeight="0" orientation="landscape" errors="blank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5"/>
  <sheetViews>
    <sheetView zoomScale="85" zoomScaleNormal="85" workbookViewId="0">
      <selection activeCell="A2" sqref="A2:D2"/>
    </sheetView>
  </sheetViews>
  <sheetFormatPr defaultColWidth="9" defaultRowHeight="13.5" x14ac:dyDescent="0.15"/>
  <cols>
    <col min="1" max="1" width="27.625" style="101" customWidth="1"/>
    <col min="2" max="2" width="13.625" style="101" customWidth="1"/>
    <col min="3" max="3" width="31.625" style="101" customWidth="1"/>
    <col min="4" max="4" width="13.625" style="101" customWidth="1"/>
    <col min="5" max="16384" width="9" style="102"/>
  </cols>
  <sheetData>
    <row r="1" spans="1:4" s="1" customFormat="1" ht="24.95" customHeight="1" x14ac:dyDescent="0.15">
      <c r="A1" s="9" t="s">
        <v>172</v>
      </c>
      <c r="B1" s="9"/>
      <c r="C1" s="9"/>
      <c r="D1" s="9"/>
    </row>
    <row r="2" spans="1:4" s="285" customFormat="1" ht="45" customHeight="1" x14ac:dyDescent="0.15">
      <c r="A2" s="284" t="s">
        <v>173</v>
      </c>
      <c r="B2" s="284"/>
      <c r="C2" s="284"/>
      <c r="D2" s="284"/>
    </row>
    <row r="3" spans="1:4" s="2" customFormat="1" ht="20.100000000000001" customHeight="1" x14ac:dyDescent="0.15">
      <c r="A3" s="103"/>
      <c r="B3" s="103"/>
      <c r="C3" s="103"/>
      <c r="D3" s="104" t="s">
        <v>174</v>
      </c>
    </row>
    <row r="4" spans="1:4" s="2" customFormat="1" ht="20.100000000000001" customHeight="1" x14ac:dyDescent="0.15">
      <c r="A4" s="11"/>
      <c r="B4" s="11"/>
      <c r="C4" s="11"/>
      <c r="D4" s="13" t="s">
        <v>43</v>
      </c>
    </row>
    <row r="5" spans="1:4" s="3" customFormat="1" ht="30" customHeight="1" x14ac:dyDescent="0.15">
      <c r="A5" s="14" t="s">
        <v>15</v>
      </c>
      <c r="B5" s="14" t="s">
        <v>56</v>
      </c>
      <c r="C5" s="14" t="s">
        <v>15</v>
      </c>
      <c r="D5" s="14" t="s">
        <v>56</v>
      </c>
    </row>
    <row r="6" spans="1:4" s="99" customFormat="1" ht="30" customHeight="1" x14ac:dyDescent="0.15">
      <c r="A6" s="105" t="s">
        <v>175</v>
      </c>
      <c r="B6" s="106">
        <v>2660</v>
      </c>
      <c r="C6" s="107" t="s">
        <v>176</v>
      </c>
      <c r="D6" s="106">
        <v>1069</v>
      </c>
    </row>
    <row r="7" spans="1:4" s="99" customFormat="1" ht="30" customHeight="1" x14ac:dyDescent="0.15">
      <c r="A7" s="105" t="s">
        <v>59</v>
      </c>
      <c r="B7" s="106"/>
      <c r="C7" s="108" t="s">
        <v>177</v>
      </c>
      <c r="D7" s="106">
        <v>314</v>
      </c>
    </row>
    <row r="8" spans="1:4" s="99" customFormat="1" ht="30" customHeight="1" x14ac:dyDescent="0.15">
      <c r="A8" s="105" t="s">
        <v>63</v>
      </c>
      <c r="B8" s="106">
        <v>31</v>
      </c>
      <c r="C8" s="107" t="s">
        <v>64</v>
      </c>
      <c r="D8" s="106"/>
    </row>
    <row r="9" spans="1:4" s="99" customFormat="1" ht="30" customHeight="1" x14ac:dyDescent="0.15">
      <c r="A9" s="105" t="s">
        <v>113</v>
      </c>
      <c r="B9" s="106"/>
      <c r="C9" s="107" t="s">
        <v>178</v>
      </c>
      <c r="D9" s="106"/>
    </row>
    <row r="10" spans="1:4" s="99" customFormat="1" ht="30" customHeight="1" x14ac:dyDescent="0.15">
      <c r="A10" s="105" t="s">
        <v>114</v>
      </c>
      <c r="B10" s="106">
        <v>10</v>
      </c>
      <c r="C10" s="107" t="s">
        <v>179</v>
      </c>
      <c r="D10" s="106">
        <v>25</v>
      </c>
    </row>
    <row r="11" spans="1:4" s="99" customFormat="1" ht="30" customHeight="1" x14ac:dyDescent="0.15">
      <c r="A11" s="109" t="s">
        <v>71</v>
      </c>
      <c r="B11" s="110"/>
      <c r="C11" s="111" t="s">
        <v>180</v>
      </c>
      <c r="D11" s="110">
        <v>800</v>
      </c>
    </row>
    <row r="12" spans="1:4" s="99" customFormat="1" ht="30" customHeight="1" x14ac:dyDescent="0.15">
      <c r="A12" s="112" t="s">
        <v>70</v>
      </c>
      <c r="B12" s="113" t="s">
        <v>70</v>
      </c>
      <c r="C12" s="114" t="s">
        <v>181</v>
      </c>
      <c r="D12" s="115">
        <v>209</v>
      </c>
    </row>
    <row r="13" spans="1:4" s="99" customFormat="1" ht="30" customHeight="1" x14ac:dyDescent="0.15">
      <c r="A13" s="112" t="s">
        <v>70</v>
      </c>
      <c r="B13" s="116" t="s">
        <v>70</v>
      </c>
      <c r="C13" s="117" t="s">
        <v>182</v>
      </c>
      <c r="D13" s="118"/>
    </row>
    <row r="14" spans="1:4" s="99" customFormat="1" ht="30" customHeight="1" x14ac:dyDescent="0.15">
      <c r="A14" s="112" t="s">
        <v>70</v>
      </c>
      <c r="B14" s="116" t="s">
        <v>70</v>
      </c>
      <c r="C14" s="117" t="s">
        <v>183</v>
      </c>
      <c r="D14" s="118">
        <v>4</v>
      </c>
    </row>
    <row r="15" spans="1:4" s="99" customFormat="1" ht="30" customHeight="1" x14ac:dyDescent="0.15">
      <c r="A15" s="112" t="s">
        <v>70</v>
      </c>
      <c r="B15" s="116" t="s">
        <v>70</v>
      </c>
      <c r="C15" s="117" t="s">
        <v>184</v>
      </c>
      <c r="D15" s="118"/>
    </row>
    <row r="16" spans="1:4" s="99" customFormat="1" ht="30" customHeight="1" x14ac:dyDescent="0.15">
      <c r="A16" s="119" t="s">
        <v>70</v>
      </c>
      <c r="B16" s="116" t="s">
        <v>70</v>
      </c>
      <c r="C16" s="117" t="s">
        <v>185</v>
      </c>
      <c r="D16" s="118"/>
    </row>
    <row r="17" spans="1:4" s="99" customFormat="1" ht="30" customHeight="1" x14ac:dyDescent="0.15">
      <c r="A17" s="120" t="s">
        <v>115</v>
      </c>
      <c r="B17" s="121">
        <f>B6+B7+B8+B9+B10</f>
        <v>2701</v>
      </c>
      <c r="C17" s="122" t="s">
        <v>186</v>
      </c>
      <c r="D17" s="121">
        <f>D6+D7+D8+D9+D10+D11+D12+D13+D14</f>
        <v>2421</v>
      </c>
    </row>
    <row r="18" spans="1:4" s="99" customFormat="1" ht="30" customHeight="1" x14ac:dyDescent="0.15">
      <c r="A18" s="105" t="s">
        <v>117</v>
      </c>
      <c r="B18" s="106"/>
      <c r="C18" s="123" t="s">
        <v>187</v>
      </c>
      <c r="D18" s="106"/>
    </row>
    <row r="19" spans="1:4" s="99" customFormat="1" ht="30" customHeight="1" x14ac:dyDescent="0.15">
      <c r="A19" s="105" t="s">
        <v>119</v>
      </c>
      <c r="B19" s="106"/>
      <c r="C19" s="123" t="s">
        <v>188</v>
      </c>
      <c r="D19" s="124"/>
    </row>
    <row r="20" spans="1:4" s="99" customFormat="1" ht="30" customHeight="1" x14ac:dyDescent="0.15">
      <c r="A20" s="105" t="s">
        <v>121</v>
      </c>
      <c r="B20" s="110">
        <f>B17+B18+B19</f>
        <v>2701</v>
      </c>
      <c r="C20" s="123" t="s">
        <v>189</v>
      </c>
      <c r="D20" s="124">
        <f>D17+D18+D19</f>
        <v>2421</v>
      </c>
    </row>
    <row r="21" spans="1:4" s="99" customFormat="1" ht="30" customHeight="1" x14ac:dyDescent="0.15">
      <c r="A21" s="125" t="s">
        <v>70</v>
      </c>
      <c r="B21" s="126" t="s">
        <v>70</v>
      </c>
      <c r="C21" s="123" t="s">
        <v>190</v>
      </c>
      <c r="D21" s="124">
        <f>B20-D20</f>
        <v>280</v>
      </c>
    </row>
    <row r="22" spans="1:4" s="99" customFormat="1" ht="30" customHeight="1" x14ac:dyDescent="0.15">
      <c r="A22" s="105" t="s">
        <v>124</v>
      </c>
      <c r="B22" s="127">
        <v>4653.6323460000003</v>
      </c>
      <c r="C22" s="123" t="s">
        <v>191</v>
      </c>
      <c r="D22" s="124">
        <f>B22+D21</f>
        <v>4933.6323460000003</v>
      </c>
    </row>
    <row r="23" spans="1:4" s="100" customFormat="1" ht="30" customHeight="1" x14ac:dyDescent="0.15">
      <c r="A23" s="128" t="s">
        <v>87</v>
      </c>
      <c r="B23" s="129">
        <f>B20+B22</f>
        <v>7354.6323460000003</v>
      </c>
      <c r="C23" s="130" t="s">
        <v>87</v>
      </c>
      <c r="D23" s="129">
        <f>D20+D22</f>
        <v>7354.6323460000003</v>
      </c>
    </row>
    <row r="24" spans="1:4" ht="24.95" customHeight="1" x14ac:dyDescent="0.15">
      <c r="B24" s="131"/>
      <c r="D24" s="131"/>
    </row>
    <row r="25" spans="1:4" ht="24.95" customHeight="1" x14ac:dyDescent="0.15">
      <c r="B25" s="131"/>
      <c r="D25" s="131"/>
    </row>
    <row r="26" spans="1:4" ht="24.95" customHeight="1" x14ac:dyDescent="0.15">
      <c r="B26" s="131"/>
      <c r="D26" s="131"/>
    </row>
    <row r="27" spans="1:4" ht="24.95" customHeight="1" x14ac:dyDescent="0.15">
      <c r="B27" s="131"/>
      <c r="D27" s="131"/>
    </row>
    <row r="28" spans="1:4" ht="24.95" customHeight="1" x14ac:dyDescent="0.15">
      <c r="B28" s="131"/>
      <c r="D28" s="131"/>
    </row>
    <row r="29" spans="1:4" ht="24.95" customHeight="1" x14ac:dyDescent="0.15">
      <c r="B29" s="131"/>
      <c r="D29" s="131"/>
    </row>
    <row r="30" spans="1:4" ht="24.95" customHeight="1" x14ac:dyDescent="0.15">
      <c r="B30" s="131"/>
      <c r="D30" s="131"/>
    </row>
    <row r="31" spans="1:4" ht="16.5" x14ac:dyDescent="0.15">
      <c r="B31" s="131"/>
      <c r="D31" s="131"/>
    </row>
    <row r="32" spans="1:4" ht="16.5" x14ac:dyDescent="0.15">
      <c r="B32" s="131"/>
      <c r="D32" s="131"/>
    </row>
    <row r="33" spans="2:4" ht="16.5" x14ac:dyDescent="0.15">
      <c r="B33" s="131"/>
      <c r="D33" s="131"/>
    </row>
    <row r="34" spans="2:4" ht="16.5" x14ac:dyDescent="0.15">
      <c r="B34" s="131"/>
      <c r="D34" s="131"/>
    </row>
    <row r="35" spans="2:4" ht="16.5" x14ac:dyDescent="0.15">
      <c r="B35" s="131"/>
      <c r="D35" s="131"/>
    </row>
  </sheetData>
  <mergeCells count="1">
    <mergeCell ref="A2:D2"/>
  </mergeCells>
  <phoneticPr fontId="35" type="noConversion"/>
  <printOptions horizontalCentered="1"/>
  <pageMargins left="0.78680555555555598" right="0.59027777777777801" top="0.98402777777777795" bottom="0.78680555555555598" header="0.31388888888888899" footer="0.31388888888888899"/>
  <pageSetup paperSize="9" fitToWidth="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25"/>
  <sheetViews>
    <sheetView workbookViewId="0">
      <selection activeCell="A2" sqref="A2:H2"/>
    </sheetView>
  </sheetViews>
  <sheetFormatPr defaultColWidth="9" defaultRowHeight="14.25" x14ac:dyDescent="0.15"/>
  <cols>
    <col min="1" max="1" width="34.125" style="6" customWidth="1"/>
    <col min="2" max="2" width="5.125" style="7" customWidth="1"/>
    <col min="3" max="4" width="13.625" style="6" customWidth="1"/>
    <col min="5" max="5" width="37.125" style="6" customWidth="1"/>
    <col min="6" max="6" width="5.125" style="7" customWidth="1"/>
    <col min="7" max="8" width="13.625" style="6" customWidth="1"/>
    <col min="9" max="16384" width="9" style="8"/>
  </cols>
  <sheetData>
    <row r="1" spans="1:8" s="1" customFormat="1" ht="18.75" x14ac:dyDescent="0.15">
      <c r="A1" s="9" t="s">
        <v>192</v>
      </c>
      <c r="B1" s="10"/>
      <c r="C1" s="9"/>
      <c r="D1" s="9"/>
      <c r="E1" s="9"/>
      <c r="F1" s="10"/>
      <c r="G1" s="9"/>
      <c r="H1" s="9"/>
    </row>
    <row r="2" spans="1:8" s="285" customFormat="1" ht="45" customHeight="1" x14ac:dyDescent="0.15">
      <c r="A2" s="284" t="s">
        <v>193</v>
      </c>
      <c r="B2" s="284"/>
      <c r="C2" s="284"/>
      <c r="D2" s="284"/>
      <c r="E2" s="284"/>
      <c r="F2" s="284"/>
      <c r="G2" s="284"/>
      <c r="H2" s="284"/>
    </row>
    <row r="3" spans="1:8" s="2" customFormat="1" ht="15" x14ac:dyDescent="0.15">
      <c r="A3" s="11"/>
      <c r="B3" s="12"/>
      <c r="C3" s="66"/>
      <c r="D3" s="67"/>
      <c r="E3" s="67"/>
      <c r="F3" s="46"/>
      <c r="G3" s="67"/>
      <c r="H3" s="13" t="s">
        <v>194</v>
      </c>
    </row>
    <row r="4" spans="1:8" s="3" customFormat="1" ht="21.95" customHeight="1" x14ac:dyDescent="0.15">
      <c r="A4" s="68" t="s">
        <v>15</v>
      </c>
      <c r="B4" s="15" t="s">
        <v>195</v>
      </c>
      <c r="C4" s="14" t="s">
        <v>196</v>
      </c>
      <c r="D4" s="14" t="s">
        <v>56</v>
      </c>
      <c r="E4" s="14" t="s">
        <v>15</v>
      </c>
      <c r="F4" s="69" t="s">
        <v>195</v>
      </c>
      <c r="G4" s="14" t="s">
        <v>196</v>
      </c>
      <c r="H4" s="18" t="s">
        <v>56</v>
      </c>
    </row>
    <row r="5" spans="1:8" s="4" customFormat="1" ht="18.95" customHeight="1" x14ac:dyDescent="0.15">
      <c r="A5" s="70" t="s">
        <v>197</v>
      </c>
      <c r="B5" s="20" t="s">
        <v>70</v>
      </c>
      <c r="C5" s="71" t="s">
        <v>70</v>
      </c>
      <c r="D5" s="71" t="s">
        <v>70</v>
      </c>
      <c r="E5" s="70" t="s">
        <v>198</v>
      </c>
      <c r="F5" s="72" t="s">
        <v>199</v>
      </c>
      <c r="G5" s="55">
        <v>12000000</v>
      </c>
      <c r="H5" s="55">
        <v>17600000</v>
      </c>
    </row>
    <row r="6" spans="1:8" s="4" customFormat="1" ht="18.95" customHeight="1" x14ac:dyDescent="0.15">
      <c r="A6" s="73" t="s">
        <v>200</v>
      </c>
      <c r="B6" s="74" t="s">
        <v>201</v>
      </c>
      <c r="C6" s="25">
        <v>162173</v>
      </c>
      <c r="D6" s="75">
        <v>163657</v>
      </c>
      <c r="E6" s="70" t="s">
        <v>202</v>
      </c>
      <c r="F6" s="72" t="s">
        <v>199</v>
      </c>
      <c r="G6" s="28">
        <v>25000000</v>
      </c>
      <c r="H6" s="28">
        <v>16000000</v>
      </c>
    </row>
    <row r="7" spans="1:8" s="4" customFormat="1" ht="18.95" customHeight="1" x14ac:dyDescent="0.15">
      <c r="A7" s="39" t="s">
        <v>203</v>
      </c>
      <c r="B7" s="24" t="s">
        <v>201</v>
      </c>
      <c r="C7" s="25">
        <v>127222</v>
      </c>
      <c r="D7" s="75">
        <v>127222</v>
      </c>
      <c r="E7" s="70" t="s">
        <v>204</v>
      </c>
      <c r="F7" s="76" t="s">
        <v>199</v>
      </c>
      <c r="G7" s="77">
        <v>88000000</v>
      </c>
      <c r="H7" s="77">
        <v>86400000</v>
      </c>
    </row>
    <row r="8" spans="1:8" s="4" customFormat="1" ht="18.95" customHeight="1" x14ac:dyDescent="0.15">
      <c r="A8" s="33" t="s">
        <v>205</v>
      </c>
      <c r="B8" s="24" t="s">
        <v>201</v>
      </c>
      <c r="C8" s="25">
        <v>50415</v>
      </c>
      <c r="D8" s="75">
        <v>50415</v>
      </c>
      <c r="E8" s="78" t="s">
        <v>206</v>
      </c>
      <c r="F8" s="72" t="s">
        <v>199</v>
      </c>
      <c r="G8" s="55"/>
      <c r="H8" s="55"/>
    </row>
    <row r="9" spans="1:8" s="4" customFormat="1" ht="18.95" customHeight="1" x14ac:dyDescent="0.15">
      <c r="A9" s="79" t="s">
        <v>207</v>
      </c>
      <c r="B9" s="76" t="s">
        <v>201</v>
      </c>
      <c r="C9" s="25">
        <v>6</v>
      </c>
      <c r="D9" s="75">
        <v>6</v>
      </c>
      <c r="E9" s="80" t="s">
        <v>208</v>
      </c>
      <c r="F9" s="72" t="s">
        <v>199</v>
      </c>
      <c r="G9" s="55"/>
      <c r="H9" s="55"/>
    </row>
    <row r="10" spans="1:8" s="4" customFormat="1" ht="18.95" customHeight="1" x14ac:dyDescent="0.15">
      <c r="A10" s="70" t="s">
        <v>209</v>
      </c>
      <c r="B10" s="81" t="s">
        <v>201</v>
      </c>
      <c r="C10" s="25">
        <v>34945</v>
      </c>
      <c r="D10" s="75">
        <v>36429</v>
      </c>
      <c r="E10" s="73" t="s">
        <v>210</v>
      </c>
      <c r="F10" s="72" t="s">
        <v>70</v>
      </c>
      <c r="G10" s="60" t="s">
        <v>70</v>
      </c>
      <c r="H10" s="60" t="s">
        <v>70</v>
      </c>
    </row>
    <row r="11" spans="1:8" s="4" customFormat="1" ht="18.95" customHeight="1" x14ac:dyDescent="0.15">
      <c r="A11" s="70" t="s">
        <v>211</v>
      </c>
      <c r="B11" s="82" t="s">
        <v>201</v>
      </c>
      <c r="C11" s="25">
        <v>1912</v>
      </c>
      <c r="D11" s="75">
        <v>2008</v>
      </c>
      <c r="E11" s="83" t="s">
        <v>212</v>
      </c>
      <c r="F11" s="76" t="s">
        <v>201</v>
      </c>
      <c r="G11" s="25">
        <v>175000</v>
      </c>
      <c r="H11" s="25">
        <v>175000</v>
      </c>
    </row>
    <row r="12" spans="1:8" s="4" customFormat="1" ht="18.95" customHeight="1" x14ac:dyDescent="0.15">
      <c r="A12" s="73" t="s">
        <v>213</v>
      </c>
      <c r="B12" s="74" t="s">
        <v>201</v>
      </c>
      <c r="C12" s="25">
        <v>472</v>
      </c>
      <c r="D12" s="75">
        <v>481</v>
      </c>
      <c r="E12" s="79" t="s">
        <v>214</v>
      </c>
      <c r="F12" s="76" t="s">
        <v>201</v>
      </c>
      <c r="G12" s="25">
        <v>116995</v>
      </c>
      <c r="H12" s="25">
        <v>123985</v>
      </c>
    </row>
    <row r="13" spans="1:8" s="4" customFormat="1" ht="18.95" customHeight="1" x14ac:dyDescent="0.15">
      <c r="A13" s="39" t="s">
        <v>215</v>
      </c>
      <c r="B13" s="24" t="s">
        <v>201</v>
      </c>
      <c r="C13" s="25">
        <v>80357</v>
      </c>
      <c r="D13" s="75">
        <v>80365</v>
      </c>
      <c r="E13" s="70" t="s">
        <v>216</v>
      </c>
      <c r="F13" s="81" t="s">
        <v>217</v>
      </c>
      <c r="G13" s="274">
        <v>432.91</v>
      </c>
      <c r="H13" s="274">
        <v>444.34</v>
      </c>
    </row>
    <row r="14" spans="1:8" s="4" customFormat="1" ht="18.95" customHeight="1" x14ac:dyDescent="0.15">
      <c r="A14" s="30" t="s">
        <v>218</v>
      </c>
      <c r="B14" s="24" t="s">
        <v>201</v>
      </c>
      <c r="C14" s="25">
        <v>20119</v>
      </c>
      <c r="D14" s="75">
        <v>20121</v>
      </c>
      <c r="E14" s="70" t="s">
        <v>219</v>
      </c>
      <c r="F14" s="82" t="s">
        <v>217</v>
      </c>
      <c r="G14" s="84">
        <v>60.64</v>
      </c>
      <c r="H14" s="84">
        <v>62.33</v>
      </c>
    </row>
    <row r="15" spans="1:8" s="4" customFormat="1" ht="18.95" customHeight="1" x14ac:dyDescent="0.15">
      <c r="A15" s="79" t="s">
        <v>220</v>
      </c>
      <c r="B15" s="85" t="s">
        <v>70</v>
      </c>
      <c r="C15" s="86">
        <v>3434296675.23</v>
      </c>
      <c r="D15" s="86">
        <v>3698876794.6599998</v>
      </c>
      <c r="E15" s="73" t="s">
        <v>221</v>
      </c>
      <c r="F15" s="27" t="s">
        <v>70</v>
      </c>
      <c r="G15" s="60" t="s">
        <v>70</v>
      </c>
      <c r="H15" s="60" t="s">
        <v>70</v>
      </c>
    </row>
    <row r="16" spans="1:8" s="4" customFormat="1" ht="18.95" customHeight="1" x14ac:dyDescent="0.15">
      <c r="A16" s="30" t="s">
        <v>222</v>
      </c>
      <c r="B16" s="24" t="s">
        <v>199</v>
      </c>
      <c r="C16" s="25">
        <v>934635612.32000005</v>
      </c>
      <c r="D16" s="25">
        <v>934728851.38</v>
      </c>
      <c r="E16" s="39" t="s">
        <v>200</v>
      </c>
      <c r="F16" s="24" t="s">
        <v>201</v>
      </c>
      <c r="G16" s="25">
        <v>24415</v>
      </c>
      <c r="H16" s="25">
        <v>24833</v>
      </c>
    </row>
    <row r="17" spans="1:8" s="4" customFormat="1" ht="18.95" customHeight="1" x14ac:dyDescent="0.15">
      <c r="A17" s="79" t="s">
        <v>223</v>
      </c>
      <c r="B17" s="81" t="s">
        <v>224</v>
      </c>
      <c r="C17" s="274">
        <v>21.89</v>
      </c>
      <c r="D17" s="274">
        <v>21.07</v>
      </c>
      <c r="E17" s="39" t="s">
        <v>225</v>
      </c>
      <c r="F17" s="24" t="s">
        <v>201</v>
      </c>
      <c r="G17" s="25">
        <v>15550</v>
      </c>
      <c r="H17" s="25">
        <v>15565</v>
      </c>
    </row>
    <row r="18" spans="1:8" s="4" customFormat="1" ht="18.95" customHeight="1" x14ac:dyDescent="0.15">
      <c r="A18" s="70" t="s">
        <v>226</v>
      </c>
      <c r="B18" s="82" t="s">
        <v>224</v>
      </c>
      <c r="C18" s="275">
        <v>16</v>
      </c>
      <c r="D18" s="275">
        <v>16</v>
      </c>
      <c r="E18" s="39" t="s">
        <v>227</v>
      </c>
      <c r="F18" s="24" t="s">
        <v>201</v>
      </c>
      <c r="G18" s="25">
        <v>8865</v>
      </c>
      <c r="H18" s="25">
        <v>9268</v>
      </c>
    </row>
    <row r="19" spans="1:8" s="4" customFormat="1" ht="18.95" customHeight="1" x14ac:dyDescent="0.15">
      <c r="A19" s="70" t="s">
        <v>228</v>
      </c>
      <c r="B19" s="82" t="s">
        <v>224</v>
      </c>
      <c r="C19" s="275">
        <v>8</v>
      </c>
      <c r="D19" s="275">
        <v>8</v>
      </c>
      <c r="E19" s="87" t="s">
        <v>215</v>
      </c>
      <c r="F19" s="88" t="s">
        <v>201</v>
      </c>
      <c r="G19" s="77">
        <v>15550</v>
      </c>
      <c r="H19" s="77">
        <v>15565</v>
      </c>
    </row>
    <row r="20" spans="1:8" s="4" customFormat="1" ht="18.95" customHeight="1" x14ac:dyDescent="0.15">
      <c r="A20" s="70" t="s">
        <v>229</v>
      </c>
      <c r="B20" s="74" t="s">
        <v>224</v>
      </c>
      <c r="C20" s="275">
        <v>20</v>
      </c>
      <c r="D20" s="275">
        <v>20</v>
      </c>
      <c r="E20" s="70" t="s">
        <v>220</v>
      </c>
      <c r="F20" s="20" t="s">
        <v>70</v>
      </c>
      <c r="G20" s="60" t="s">
        <v>70</v>
      </c>
      <c r="H20" s="60" t="s">
        <v>70</v>
      </c>
    </row>
    <row r="21" spans="1:8" s="4" customFormat="1" ht="18.95" customHeight="1" x14ac:dyDescent="0.15">
      <c r="A21" s="70" t="s">
        <v>230</v>
      </c>
      <c r="B21" s="76" t="s">
        <v>217</v>
      </c>
      <c r="C21" s="25">
        <v>42737.990159289198</v>
      </c>
      <c r="D21" s="75">
        <v>46025.966461270502</v>
      </c>
      <c r="E21" s="70" t="s">
        <v>231</v>
      </c>
      <c r="F21" s="82" t="s">
        <v>199</v>
      </c>
      <c r="G21" s="25">
        <v>1482217806</v>
      </c>
      <c r="H21" s="25">
        <v>1491071007.24</v>
      </c>
    </row>
    <row r="22" spans="1:8" s="4" customFormat="1" ht="18.95" customHeight="1" x14ac:dyDescent="0.15">
      <c r="A22" s="73" t="s">
        <v>232</v>
      </c>
      <c r="B22" s="81" t="s">
        <v>70</v>
      </c>
      <c r="C22" s="89" t="s">
        <v>70</v>
      </c>
      <c r="D22" s="90" t="s">
        <v>70</v>
      </c>
      <c r="E22" s="70" t="s">
        <v>233</v>
      </c>
      <c r="F22" s="82" t="s">
        <v>199</v>
      </c>
      <c r="G22" s="25">
        <v>1482217806</v>
      </c>
      <c r="H22" s="25">
        <v>1491071007.24</v>
      </c>
    </row>
    <row r="23" spans="1:8" s="65" customFormat="1" ht="18.95" customHeight="1" x14ac:dyDescent="0.15">
      <c r="A23" s="91" t="s">
        <v>234</v>
      </c>
      <c r="B23" s="92" t="s">
        <v>199</v>
      </c>
      <c r="C23" s="93">
        <v>726853912.04999995</v>
      </c>
      <c r="D23" s="94">
        <v>763171107.12</v>
      </c>
      <c r="E23" s="95" t="s">
        <v>223</v>
      </c>
      <c r="F23" s="92" t="s">
        <v>224</v>
      </c>
      <c r="G23" s="276">
        <v>24</v>
      </c>
      <c r="H23" s="276">
        <v>24</v>
      </c>
    </row>
    <row r="24" spans="1:8" s="65" customFormat="1" ht="18.95" customHeight="1" x14ac:dyDescent="0.15">
      <c r="A24" s="96" t="s">
        <v>235</v>
      </c>
      <c r="B24" s="97" t="s">
        <v>70</v>
      </c>
      <c r="C24" s="89" t="s">
        <v>70</v>
      </c>
      <c r="D24" s="89" t="s">
        <v>70</v>
      </c>
      <c r="E24" s="98" t="s">
        <v>230</v>
      </c>
      <c r="F24" s="97" t="s">
        <v>217</v>
      </c>
      <c r="G24" s="25">
        <v>95319.47</v>
      </c>
      <c r="H24" s="25">
        <v>95796.4</v>
      </c>
    </row>
    <row r="25" spans="1:8" s="65" customFormat="1" ht="18.95" customHeight="1" x14ac:dyDescent="0.15">
      <c r="A25" s="96" t="s">
        <v>236</v>
      </c>
      <c r="B25" s="97" t="s">
        <v>199</v>
      </c>
      <c r="C25" s="25">
        <v>75000000</v>
      </c>
      <c r="D25" s="25">
        <v>88000000</v>
      </c>
      <c r="E25" s="98" t="s">
        <v>237</v>
      </c>
      <c r="F25" s="97" t="s">
        <v>217</v>
      </c>
      <c r="G25" s="25">
        <v>69000</v>
      </c>
      <c r="H25" s="25">
        <v>76470</v>
      </c>
    </row>
  </sheetData>
  <mergeCells count="1">
    <mergeCell ref="A2:H2"/>
  </mergeCells>
  <phoneticPr fontId="35" type="noConversion"/>
  <printOptions horizontalCentered="1"/>
  <pageMargins left="0.78680555555555598" right="0.59027777777777801" top="0.78680555555555598" bottom="0.59027777777777801" header="0.31388888888888899" footer="0.31388888888888899"/>
  <pageSetup paperSize="9" scale="9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19"/>
  <sheetViews>
    <sheetView workbookViewId="0">
      <selection activeCell="A2" sqref="A2:H2"/>
    </sheetView>
  </sheetViews>
  <sheetFormatPr defaultColWidth="9" defaultRowHeight="14.25" x14ac:dyDescent="0.15"/>
  <cols>
    <col min="1" max="1" width="30.875" style="6" customWidth="1"/>
    <col min="2" max="2" width="5.125" style="7" customWidth="1"/>
    <col min="3" max="4" width="13.625" style="6" customWidth="1"/>
    <col min="5" max="5" width="39.625" style="6" customWidth="1"/>
    <col min="6" max="6" width="5.125" style="7" customWidth="1"/>
    <col min="7" max="8" width="12.625" style="6" customWidth="1"/>
    <col min="9" max="16384" width="9" style="8"/>
  </cols>
  <sheetData>
    <row r="1" spans="1:8" s="1" customFormat="1" ht="24.95" customHeight="1" x14ac:dyDescent="0.15">
      <c r="A1" s="9" t="s">
        <v>238</v>
      </c>
      <c r="B1" s="10"/>
      <c r="C1" s="9"/>
      <c r="D1" s="9"/>
      <c r="E1" s="9"/>
      <c r="F1" s="10"/>
      <c r="G1" s="9"/>
      <c r="H1" s="9"/>
    </row>
    <row r="2" spans="1:8" s="285" customFormat="1" ht="45" customHeight="1" x14ac:dyDescent="0.15">
      <c r="A2" s="284" t="s">
        <v>239</v>
      </c>
      <c r="B2" s="284"/>
      <c r="C2" s="284"/>
      <c r="D2" s="284"/>
      <c r="E2" s="284"/>
      <c r="F2" s="284"/>
      <c r="G2" s="284"/>
      <c r="H2" s="284"/>
    </row>
    <row r="3" spans="1:8" s="2" customFormat="1" ht="20.100000000000001" customHeight="1" x14ac:dyDescent="0.15">
      <c r="A3" s="11"/>
      <c r="B3" s="46"/>
      <c r="C3" s="11"/>
      <c r="D3" s="11"/>
      <c r="E3" s="47"/>
      <c r="F3" s="48"/>
      <c r="G3" s="47"/>
      <c r="H3" s="49" t="s">
        <v>240</v>
      </c>
    </row>
    <row r="4" spans="1:8" s="3" customFormat="1" ht="26.1" customHeight="1" x14ac:dyDescent="0.15">
      <c r="A4" s="14" t="s">
        <v>15</v>
      </c>
      <c r="B4" s="15" t="s">
        <v>195</v>
      </c>
      <c r="C4" s="14" t="s">
        <v>196</v>
      </c>
      <c r="D4" s="50" t="s">
        <v>56</v>
      </c>
      <c r="E4" s="51" t="s">
        <v>15</v>
      </c>
      <c r="F4" s="52" t="s">
        <v>195</v>
      </c>
      <c r="G4" s="51" t="s">
        <v>196</v>
      </c>
      <c r="H4" s="51" t="s">
        <v>56</v>
      </c>
    </row>
    <row r="5" spans="1:8" s="4" customFormat="1" ht="23.1" customHeight="1" x14ac:dyDescent="0.15">
      <c r="A5" s="19" t="s">
        <v>241</v>
      </c>
      <c r="B5" s="20" t="s">
        <v>70</v>
      </c>
      <c r="C5" s="53" t="s">
        <v>70</v>
      </c>
      <c r="D5" s="54" t="s">
        <v>70</v>
      </c>
      <c r="E5" s="30" t="s">
        <v>242</v>
      </c>
      <c r="F5" s="24" t="s">
        <v>199</v>
      </c>
      <c r="G5" s="25"/>
      <c r="H5" s="25"/>
    </row>
    <row r="6" spans="1:8" s="4" customFormat="1" ht="23.1" customHeight="1" x14ac:dyDescent="0.15">
      <c r="A6" s="19" t="s">
        <v>200</v>
      </c>
      <c r="B6" s="20" t="s">
        <v>201</v>
      </c>
      <c r="C6" s="55">
        <v>93746</v>
      </c>
      <c r="D6" s="56">
        <v>96772</v>
      </c>
      <c r="E6" s="30" t="s">
        <v>243</v>
      </c>
      <c r="F6" s="24" t="s">
        <v>199</v>
      </c>
      <c r="G6" s="25"/>
      <c r="H6" s="25"/>
    </row>
    <row r="7" spans="1:8" s="4" customFormat="1" ht="23.1" customHeight="1" x14ac:dyDescent="0.15">
      <c r="A7" s="57" t="s">
        <v>244</v>
      </c>
      <c r="B7" s="27" t="s">
        <v>201</v>
      </c>
      <c r="C7" s="55">
        <v>69287</v>
      </c>
      <c r="D7" s="56">
        <v>71137</v>
      </c>
      <c r="E7" s="30" t="s">
        <v>245</v>
      </c>
      <c r="F7" s="24" t="s">
        <v>199</v>
      </c>
      <c r="G7" s="25"/>
      <c r="H7" s="25"/>
    </row>
    <row r="8" spans="1:8" s="4" customFormat="1" ht="23.1" customHeight="1" x14ac:dyDescent="0.15">
      <c r="A8" s="30" t="s">
        <v>246</v>
      </c>
      <c r="B8" s="58" t="s">
        <v>201</v>
      </c>
      <c r="C8" s="55">
        <v>24459</v>
      </c>
      <c r="D8" s="56">
        <v>25635</v>
      </c>
      <c r="E8" s="30" t="s">
        <v>247</v>
      </c>
      <c r="F8" s="24" t="s">
        <v>199</v>
      </c>
      <c r="G8" s="25"/>
      <c r="H8" s="25"/>
    </row>
    <row r="9" spans="1:8" s="4" customFormat="1" ht="23.1" customHeight="1" x14ac:dyDescent="0.15">
      <c r="A9" s="30" t="s">
        <v>215</v>
      </c>
      <c r="B9" s="58" t="s">
        <v>201</v>
      </c>
      <c r="C9" s="55">
        <v>74003</v>
      </c>
      <c r="D9" s="56">
        <v>74891</v>
      </c>
      <c r="E9" s="59" t="s">
        <v>248</v>
      </c>
      <c r="F9" s="24" t="s">
        <v>199</v>
      </c>
      <c r="G9" s="25"/>
      <c r="H9" s="25"/>
    </row>
    <row r="10" spans="1:8" s="4" customFormat="1" ht="23.1" customHeight="1" x14ac:dyDescent="0.15">
      <c r="A10" s="30" t="s">
        <v>220</v>
      </c>
      <c r="B10" s="58" t="s">
        <v>70</v>
      </c>
      <c r="C10" s="60" t="s">
        <v>70</v>
      </c>
      <c r="D10" s="61" t="s">
        <v>70</v>
      </c>
      <c r="E10" s="59" t="s">
        <v>249</v>
      </c>
      <c r="F10" s="24" t="s">
        <v>199</v>
      </c>
      <c r="G10" s="25"/>
      <c r="H10" s="25"/>
    </row>
    <row r="11" spans="1:8" s="4" customFormat="1" ht="23.1" customHeight="1" x14ac:dyDescent="0.15">
      <c r="A11" s="30" t="s">
        <v>250</v>
      </c>
      <c r="B11" s="24" t="s">
        <v>199</v>
      </c>
      <c r="C11" s="25">
        <v>3813465262.7199998</v>
      </c>
      <c r="D11" s="25">
        <v>4015578921.6399999</v>
      </c>
      <c r="E11" s="30" t="s">
        <v>251</v>
      </c>
      <c r="F11" s="24" t="s">
        <v>70</v>
      </c>
      <c r="G11" s="62" t="s">
        <v>70</v>
      </c>
      <c r="H11" s="62" t="s">
        <v>70</v>
      </c>
    </row>
    <row r="12" spans="1:8" s="4" customFormat="1" ht="23.1" customHeight="1" x14ac:dyDescent="0.15">
      <c r="A12" s="30" t="s">
        <v>252</v>
      </c>
      <c r="B12" s="24" t="s">
        <v>199</v>
      </c>
      <c r="C12" s="25">
        <v>3989737560.8099999</v>
      </c>
      <c r="D12" s="25">
        <v>4201193651.5300002</v>
      </c>
      <c r="E12" s="30" t="s">
        <v>253</v>
      </c>
      <c r="F12" s="58" t="s">
        <v>201</v>
      </c>
      <c r="G12" s="28">
        <v>728181</v>
      </c>
      <c r="H12" s="29">
        <v>710149</v>
      </c>
    </row>
    <row r="13" spans="1:8" s="4" customFormat="1" ht="23.1" customHeight="1" x14ac:dyDescent="0.15">
      <c r="A13" s="30" t="s">
        <v>223</v>
      </c>
      <c r="B13" s="24" t="s">
        <v>224</v>
      </c>
      <c r="C13" s="277">
        <v>0.1011</v>
      </c>
      <c r="D13" s="277">
        <v>0.1011</v>
      </c>
      <c r="E13" s="30" t="s">
        <v>254</v>
      </c>
      <c r="F13" s="63" t="s">
        <v>217</v>
      </c>
      <c r="G13" s="25">
        <v>930</v>
      </c>
      <c r="H13" s="25">
        <v>990</v>
      </c>
    </row>
    <row r="14" spans="1:8" s="4" customFormat="1" ht="23.1" customHeight="1" x14ac:dyDescent="0.15">
      <c r="A14" s="30" t="s">
        <v>226</v>
      </c>
      <c r="B14" s="24" t="s">
        <v>224</v>
      </c>
      <c r="C14" s="277">
        <v>8.5000000000000006E-2</v>
      </c>
      <c r="D14" s="277">
        <v>8.5000000000000006E-2</v>
      </c>
      <c r="E14" s="30" t="s">
        <v>255</v>
      </c>
      <c r="F14" s="63" t="s">
        <v>217</v>
      </c>
      <c r="G14" s="25">
        <v>320</v>
      </c>
      <c r="H14" s="25">
        <v>350</v>
      </c>
    </row>
    <row r="15" spans="1:8" s="4" customFormat="1" ht="23.1" customHeight="1" x14ac:dyDescent="0.15">
      <c r="A15" s="30" t="s">
        <v>256</v>
      </c>
      <c r="B15" s="24" t="s">
        <v>224</v>
      </c>
      <c r="C15" s="277">
        <v>0.02</v>
      </c>
      <c r="D15" s="277">
        <v>0.02</v>
      </c>
      <c r="E15" s="30" t="s">
        <v>257</v>
      </c>
      <c r="F15" s="63" t="s">
        <v>217</v>
      </c>
      <c r="G15" s="25">
        <v>610</v>
      </c>
      <c r="H15" s="25">
        <v>640</v>
      </c>
    </row>
    <row r="16" spans="1:8" s="4" customFormat="1" ht="23.1" customHeight="1" x14ac:dyDescent="0.15">
      <c r="A16" s="30" t="s">
        <v>230</v>
      </c>
      <c r="B16" s="24" t="s">
        <v>217</v>
      </c>
      <c r="C16" s="25">
        <v>53913.186773644302</v>
      </c>
      <c r="D16" s="25">
        <v>56097.443638487901</v>
      </c>
      <c r="E16" s="30" t="s">
        <v>258</v>
      </c>
      <c r="F16" s="24" t="s">
        <v>70</v>
      </c>
      <c r="G16" s="62" t="s">
        <v>70</v>
      </c>
      <c r="H16" s="62" t="s">
        <v>70</v>
      </c>
    </row>
    <row r="17" spans="1:8" s="4" customFormat="1" ht="23.1" customHeight="1" x14ac:dyDescent="0.15">
      <c r="A17" s="30" t="s">
        <v>232</v>
      </c>
      <c r="B17" s="24" t="s">
        <v>70</v>
      </c>
      <c r="C17" s="64" t="s">
        <v>70</v>
      </c>
      <c r="D17" s="64" t="s">
        <v>70</v>
      </c>
      <c r="E17" s="30" t="s">
        <v>259</v>
      </c>
      <c r="F17" s="58" t="s">
        <v>201</v>
      </c>
      <c r="G17" s="28">
        <v>728181</v>
      </c>
      <c r="H17" s="29">
        <v>710149</v>
      </c>
    </row>
    <row r="18" spans="1:8" s="4" customFormat="1" ht="23.1" customHeight="1" x14ac:dyDescent="0.15">
      <c r="A18" s="30" t="s">
        <v>260</v>
      </c>
      <c r="B18" s="24" t="s">
        <v>199</v>
      </c>
      <c r="C18" s="25">
        <v>403535359.25</v>
      </c>
      <c r="D18" s="25">
        <v>424922733.29000002</v>
      </c>
      <c r="E18" s="30" t="s">
        <v>261</v>
      </c>
      <c r="F18" s="24" t="s">
        <v>217</v>
      </c>
      <c r="G18" s="25">
        <v>85</v>
      </c>
      <c r="H18" s="25">
        <v>85</v>
      </c>
    </row>
    <row r="19" spans="1:8" s="4" customFormat="1" ht="23.1" customHeight="1" x14ac:dyDescent="0.15">
      <c r="A19" s="30" t="s">
        <v>235</v>
      </c>
      <c r="B19" s="24" t="s">
        <v>70</v>
      </c>
      <c r="C19" s="64" t="s">
        <v>70</v>
      </c>
      <c r="D19" s="64" t="s">
        <v>70</v>
      </c>
      <c r="E19" s="30" t="s">
        <v>262</v>
      </c>
      <c r="F19" s="24" t="s">
        <v>217</v>
      </c>
      <c r="G19" s="25">
        <v>85</v>
      </c>
      <c r="H19" s="25">
        <v>85</v>
      </c>
    </row>
  </sheetData>
  <mergeCells count="1">
    <mergeCell ref="A2:H2"/>
  </mergeCells>
  <phoneticPr fontId="35" type="noConversion"/>
  <printOptions horizontalCentered="1"/>
  <pageMargins left="0.78680555555555598" right="0.59027777777777801" top="0.98402777777777795" bottom="0.59027777777777801" header="0.31388888888888899" footer="0.31388888888888899"/>
  <pageSetup paperSize="9" fitToWidth="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25"/>
  <sheetViews>
    <sheetView workbookViewId="0">
      <selection activeCell="K7" sqref="K7"/>
    </sheetView>
  </sheetViews>
  <sheetFormatPr defaultColWidth="9" defaultRowHeight="14.25" x14ac:dyDescent="0.15"/>
  <cols>
    <col min="1" max="1" width="33.625" style="6" customWidth="1"/>
    <col min="2" max="2" width="5.125" style="7" customWidth="1"/>
    <col min="3" max="4" width="12.625" style="6" customWidth="1"/>
    <col min="5" max="5" width="39.625" style="6" customWidth="1"/>
    <col min="6" max="6" width="5.125" style="7" customWidth="1"/>
    <col min="7" max="8" width="12.625" style="6" customWidth="1"/>
    <col min="9" max="16384" width="9" style="8"/>
  </cols>
  <sheetData>
    <row r="1" spans="1:8" s="1" customFormat="1" ht="18.75" x14ac:dyDescent="0.15">
      <c r="A1" s="9" t="s">
        <v>263</v>
      </c>
      <c r="B1" s="10"/>
      <c r="C1" s="9"/>
      <c r="D1" s="9"/>
      <c r="E1" s="9"/>
      <c r="F1" s="10"/>
      <c r="G1" s="9"/>
      <c r="H1" s="9"/>
    </row>
    <row r="2" spans="1:8" s="285" customFormat="1" ht="45" customHeight="1" x14ac:dyDescent="0.15">
      <c r="A2" s="284" t="s">
        <v>264</v>
      </c>
      <c r="B2" s="284"/>
      <c r="C2" s="284"/>
      <c r="D2" s="284"/>
      <c r="E2" s="284"/>
      <c r="F2" s="284"/>
      <c r="G2" s="284"/>
      <c r="H2" s="284"/>
    </row>
    <row r="3" spans="1:8" s="2" customFormat="1" ht="20.100000000000001" customHeight="1" x14ac:dyDescent="0.15">
      <c r="A3" s="11"/>
      <c r="B3" s="12"/>
      <c r="C3" s="11"/>
      <c r="D3" s="11"/>
      <c r="E3" s="11"/>
      <c r="F3" s="12"/>
      <c r="G3" s="11"/>
      <c r="H3" s="13" t="s">
        <v>265</v>
      </c>
    </row>
    <row r="4" spans="1:8" s="3" customFormat="1" ht="30" customHeight="1" x14ac:dyDescent="0.15">
      <c r="A4" s="14" t="s">
        <v>15</v>
      </c>
      <c r="B4" s="15" t="s">
        <v>195</v>
      </c>
      <c r="C4" s="14" t="s">
        <v>196</v>
      </c>
      <c r="D4" s="14" t="s">
        <v>56</v>
      </c>
      <c r="E4" s="16" t="s">
        <v>15</v>
      </c>
      <c r="F4" s="17" t="s">
        <v>195</v>
      </c>
      <c r="G4" s="18" t="s">
        <v>196</v>
      </c>
      <c r="H4" s="18" t="s">
        <v>56</v>
      </c>
    </row>
    <row r="5" spans="1:8" s="4" customFormat="1" ht="30" customHeight="1" x14ac:dyDescent="0.15">
      <c r="A5" s="19" t="s">
        <v>266</v>
      </c>
      <c r="B5" s="20" t="s">
        <v>70</v>
      </c>
      <c r="C5" s="21" t="s">
        <v>70</v>
      </c>
      <c r="D5" s="22" t="s">
        <v>70</v>
      </c>
      <c r="E5" s="23" t="s">
        <v>267</v>
      </c>
      <c r="F5" s="24" t="s">
        <v>201</v>
      </c>
      <c r="G5" s="25">
        <v>28659</v>
      </c>
      <c r="H5" s="25">
        <v>28659</v>
      </c>
    </row>
    <row r="6" spans="1:8" s="4" customFormat="1" ht="30" customHeight="1" x14ac:dyDescent="0.15">
      <c r="A6" s="26" t="s">
        <v>200</v>
      </c>
      <c r="B6" s="27" t="s">
        <v>201</v>
      </c>
      <c r="C6" s="28">
        <v>57686</v>
      </c>
      <c r="D6" s="29">
        <v>57690</v>
      </c>
      <c r="E6" s="30" t="s">
        <v>268</v>
      </c>
      <c r="F6" s="24" t="s">
        <v>199</v>
      </c>
      <c r="G6" s="25">
        <v>1163</v>
      </c>
      <c r="H6" s="25">
        <v>1163</v>
      </c>
    </row>
    <row r="7" spans="1:8" s="4" customFormat="1" ht="30" customHeight="1" x14ac:dyDescent="0.15">
      <c r="A7" s="31" t="s">
        <v>269</v>
      </c>
      <c r="B7" s="32" t="s">
        <v>201</v>
      </c>
      <c r="C7" s="25">
        <v>0</v>
      </c>
      <c r="D7" s="25">
        <v>0</v>
      </c>
      <c r="E7" s="33" t="s">
        <v>270</v>
      </c>
      <c r="F7" s="24" t="s">
        <v>70</v>
      </c>
      <c r="G7" s="34" t="s">
        <v>70</v>
      </c>
      <c r="H7" s="34" t="s">
        <v>70</v>
      </c>
    </row>
    <row r="8" spans="1:8" s="4" customFormat="1" ht="30" customHeight="1" x14ac:dyDescent="0.15">
      <c r="A8" s="35" t="s">
        <v>271</v>
      </c>
      <c r="B8" s="32" t="s">
        <v>201</v>
      </c>
      <c r="C8" s="25">
        <v>56000</v>
      </c>
      <c r="D8" s="25">
        <v>56075</v>
      </c>
      <c r="E8" s="30" t="s">
        <v>200</v>
      </c>
      <c r="F8" s="24" t="s">
        <v>201</v>
      </c>
      <c r="G8" s="25">
        <v>70090</v>
      </c>
      <c r="H8" s="25">
        <v>72095</v>
      </c>
    </row>
    <row r="9" spans="1:8" s="4" customFormat="1" ht="30" customHeight="1" x14ac:dyDescent="0.15">
      <c r="A9" s="35" t="s">
        <v>220</v>
      </c>
      <c r="B9" s="32" t="s">
        <v>70</v>
      </c>
      <c r="C9" s="36" t="s">
        <v>70</v>
      </c>
      <c r="D9" s="36" t="s">
        <v>70</v>
      </c>
      <c r="E9" s="30" t="s">
        <v>215</v>
      </c>
      <c r="F9" s="24" t="s">
        <v>201</v>
      </c>
      <c r="G9" s="25">
        <v>68494</v>
      </c>
      <c r="H9" s="25">
        <v>70494</v>
      </c>
    </row>
    <row r="10" spans="1:8" s="4" customFormat="1" ht="30" customHeight="1" x14ac:dyDescent="0.15">
      <c r="A10" s="35" t="s">
        <v>250</v>
      </c>
      <c r="B10" s="32" t="s">
        <v>199</v>
      </c>
      <c r="C10" s="25">
        <v>2530000000</v>
      </c>
      <c r="D10" s="25">
        <v>2660000000</v>
      </c>
      <c r="E10" s="30" t="s">
        <v>220</v>
      </c>
      <c r="F10" s="24" t="s">
        <v>199</v>
      </c>
      <c r="G10" s="25">
        <v>3424000000</v>
      </c>
      <c r="H10" s="25">
        <v>3595523911.9200001</v>
      </c>
    </row>
    <row r="11" spans="1:8" s="4" customFormat="1" ht="30" customHeight="1" x14ac:dyDescent="0.15">
      <c r="A11" s="35" t="s">
        <v>252</v>
      </c>
      <c r="B11" s="32" t="s">
        <v>199</v>
      </c>
      <c r="C11" s="25">
        <v>2530000000</v>
      </c>
      <c r="D11" s="25">
        <v>2660000000</v>
      </c>
      <c r="E11" s="30" t="s">
        <v>223</v>
      </c>
      <c r="F11" s="24" t="s">
        <v>224</v>
      </c>
      <c r="G11" s="37">
        <v>0.72</v>
      </c>
      <c r="H11" s="37">
        <v>0.72</v>
      </c>
    </row>
    <row r="12" spans="1:8" s="4" customFormat="1" ht="30" customHeight="1" x14ac:dyDescent="0.15">
      <c r="A12" s="35" t="s">
        <v>223</v>
      </c>
      <c r="B12" s="32" t="s">
        <v>224</v>
      </c>
      <c r="C12" s="274">
        <v>1</v>
      </c>
      <c r="D12" s="274">
        <v>1</v>
      </c>
      <c r="E12" s="30" t="s">
        <v>230</v>
      </c>
      <c r="F12" s="24" t="s">
        <v>217</v>
      </c>
      <c r="G12" s="25">
        <v>49989.78</v>
      </c>
      <c r="H12" s="25">
        <v>51004.68</v>
      </c>
    </row>
    <row r="13" spans="1:8" s="4" customFormat="1" ht="30" customHeight="1" x14ac:dyDescent="0.15">
      <c r="A13" s="35" t="s">
        <v>230</v>
      </c>
      <c r="B13" s="32" t="s">
        <v>217</v>
      </c>
      <c r="C13" s="25">
        <v>45178.571428571398</v>
      </c>
      <c r="D13" s="25">
        <v>47436.469014712398</v>
      </c>
      <c r="E13" s="30" t="s">
        <v>272</v>
      </c>
      <c r="F13" s="24" t="s">
        <v>199</v>
      </c>
      <c r="G13" s="25">
        <v>24005056</v>
      </c>
      <c r="H13" s="25">
        <v>25187542</v>
      </c>
    </row>
    <row r="14" spans="1:8" s="4" customFormat="1" ht="30" customHeight="1" x14ac:dyDescent="0.15">
      <c r="A14" s="35" t="s">
        <v>273</v>
      </c>
      <c r="B14" s="32" t="s">
        <v>274</v>
      </c>
      <c r="C14" s="25">
        <v>7173</v>
      </c>
      <c r="D14" s="25">
        <v>7201</v>
      </c>
      <c r="E14" s="38" t="s">
        <v>275</v>
      </c>
      <c r="F14" s="24" t="s">
        <v>199</v>
      </c>
      <c r="G14" s="25">
        <v>23605056</v>
      </c>
      <c r="H14" s="25">
        <v>24787542</v>
      </c>
    </row>
    <row r="15" spans="1:8" s="4" customFormat="1" ht="30" customHeight="1" x14ac:dyDescent="0.15">
      <c r="A15" s="35" t="s">
        <v>276</v>
      </c>
      <c r="B15" s="32" t="s">
        <v>274</v>
      </c>
      <c r="C15" s="25">
        <v>6800</v>
      </c>
      <c r="D15" s="25">
        <v>6828</v>
      </c>
      <c r="E15" s="39" t="s">
        <v>277</v>
      </c>
      <c r="F15" s="24" t="s">
        <v>201</v>
      </c>
      <c r="G15" s="25">
        <v>1447</v>
      </c>
      <c r="H15" s="25">
        <v>1490</v>
      </c>
    </row>
    <row r="16" spans="1:8" s="5" customFormat="1" ht="28.5" customHeight="1" x14ac:dyDescent="0.15">
      <c r="A16" s="40"/>
      <c r="B16" s="41"/>
      <c r="C16" s="42"/>
      <c r="D16" s="42"/>
      <c r="E16" s="40"/>
      <c r="F16" s="41"/>
      <c r="G16" s="42"/>
      <c r="H16" s="42"/>
    </row>
    <row r="17" spans="1:8" s="5" customFormat="1" ht="16.5" x14ac:dyDescent="0.15">
      <c r="A17" s="43"/>
      <c r="B17" s="44"/>
      <c r="C17" s="45"/>
      <c r="D17" s="45"/>
      <c r="E17" s="43"/>
      <c r="F17" s="44"/>
      <c r="G17" s="45"/>
      <c r="H17" s="45"/>
    </row>
    <row r="18" spans="1:8" s="5" customFormat="1" ht="16.5" x14ac:dyDescent="0.15">
      <c r="A18" s="43"/>
      <c r="B18" s="44"/>
      <c r="C18" s="45"/>
      <c r="D18" s="45"/>
      <c r="E18" s="43"/>
      <c r="F18" s="44"/>
      <c r="G18" s="45"/>
      <c r="H18" s="45"/>
    </row>
    <row r="19" spans="1:8" s="5" customFormat="1" ht="16.5" x14ac:dyDescent="0.15">
      <c r="A19" s="43"/>
      <c r="B19" s="44"/>
      <c r="C19" s="45"/>
      <c r="D19" s="45"/>
      <c r="E19" s="43"/>
      <c r="F19" s="44"/>
      <c r="G19" s="45"/>
      <c r="H19" s="45"/>
    </row>
    <row r="20" spans="1:8" s="5" customFormat="1" ht="16.5" x14ac:dyDescent="0.15">
      <c r="A20" s="43"/>
      <c r="B20" s="44"/>
      <c r="C20" s="45"/>
      <c r="D20" s="45"/>
      <c r="E20" s="43"/>
      <c r="F20" s="44"/>
      <c r="G20" s="45"/>
      <c r="H20" s="45"/>
    </row>
    <row r="21" spans="1:8" s="5" customFormat="1" ht="16.5" x14ac:dyDescent="0.15">
      <c r="A21" s="43"/>
      <c r="B21" s="44"/>
      <c r="C21" s="45"/>
      <c r="D21" s="45"/>
      <c r="E21" s="43"/>
      <c r="F21" s="44"/>
      <c r="G21" s="45"/>
      <c r="H21" s="45"/>
    </row>
    <row r="22" spans="1:8" s="5" customFormat="1" ht="16.5" x14ac:dyDescent="0.15">
      <c r="A22" s="43"/>
      <c r="B22" s="44"/>
      <c r="C22" s="45"/>
      <c r="D22" s="45"/>
      <c r="E22" s="43"/>
      <c r="F22" s="44"/>
      <c r="G22" s="45"/>
      <c r="H22" s="45"/>
    </row>
    <row r="23" spans="1:8" ht="16.5" x14ac:dyDescent="0.15">
      <c r="C23" s="45"/>
      <c r="D23" s="45"/>
      <c r="G23" s="45"/>
      <c r="H23" s="45"/>
    </row>
    <row r="24" spans="1:8" ht="16.5" x14ac:dyDescent="0.15">
      <c r="C24" s="45"/>
      <c r="D24" s="45"/>
      <c r="G24" s="45"/>
      <c r="H24" s="45"/>
    </row>
    <row r="25" spans="1:8" ht="16.5" x14ac:dyDescent="0.15">
      <c r="C25" s="45"/>
      <c r="D25" s="45"/>
      <c r="G25" s="45"/>
      <c r="H25" s="45"/>
    </row>
  </sheetData>
  <mergeCells count="1">
    <mergeCell ref="A2:H2"/>
  </mergeCells>
  <phoneticPr fontId="35" type="noConversion"/>
  <printOptions horizontalCentered="1"/>
  <pageMargins left="0.78680555555555598" right="0.59027777777777801" top="0.98402777777777795" bottom="0.78680555555555598" header="0.31388888888888899" footer="0.31388888888888899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0"/>
  <sheetViews>
    <sheetView tabSelected="1" zoomScale="90" zoomScaleNormal="90" workbookViewId="0">
      <selection activeCell="A2" sqref="A2:I2"/>
    </sheetView>
  </sheetViews>
  <sheetFormatPr defaultColWidth="9" defaultRowHeight="13.5" x14ac:dyDescent="0.15"/>
  <cols>
    <col min="1" max="1" width="27.625" style="43" customWidth="1"/>
    <col min="2" max="2" width="11.625" style="43" customWidth="1"/>
    <col min="3" max="4" width="13.125" style="43" customWidth="1"/>
    <col min="5" max="5" width="15.125" style="43" customWidth="1"/>
    <col min="6" max="6" width="17.625" style="43" customWidth="1"/>
    <col min="7" max="7" width="13.125" style="43" customWidth="1"/>
    <col min="8" max="9" width="9.625" style="43" customWidth="1"/>
    <col min="10" max="11" width="10.5" style="8" customWidth="1"/>
    <col min="12" max="16384" width="9" style="8"/>
  </cols>
  <sheetData>
    <row r="1" spans="1:9" s="1" customFormat="1" ht="24.95" customHeight="1" x14ac:dyDescent="0.15">
      <c r="A1" s="9" t="s">
        <v>12</v>
      </c>
      <c r="B1" s="9"/>
      <c r="C1" s="9"/>
      <c r="D1" s="9"/>
      <c r="E1" s="9"/>
      <c r="F1" s="9"/>
      <c r="G1" s="9"/>
      <c r="H1" s="9"/>
      <c r="I1" s="9"/>
    </row>
    <row r="2" spans="1:9" s="285" customFormat="1" ht="45" customHeight="1" x14ac:dyDescent="0.15">
      <c r="A2" s="284" t="s">
        <v>13</v>
      </c>
      <c r="B2" s="284"/>
      <c r="C2" s="284"/>
      <c r="D2" s="284"/>
      <c r="E2" s="284"/>
      <c r="F2" s="284"/>
      <c r="G2" s="284"/>
      <c r="H2" s="284"/>
      <c r="I2" s="284"/>
    </row>
    <row r="3" spans="1:9" s="220" customFormat="1" ht="15" x14ac:dyDescent="0.15">
      <c r="A3" s="249"/>
      <c r="B3" s="222"/>
      <c r="C3" s="222"/>
      <c r="D3" s="278"/>
      <c r="E3" s="279"/>
      <c r="F3" s="222"/>
      <c r="G3" s="222"/>
      <c r="H3" s="250"/>
      <c r="I3" s="250" t="s">
        <v>14</v>
      </c>
    </row>
    <row r="4" spans="1:9" s="248" customFormat="1" ht="30" customHeight="1" x14ac:dyDescent="0.15">
      <c r="A4" s="251" t="s">
        <v>15</v>
      </c>
      <c r="B4" s="235" t="s">
        <v>16</v>
      </c>
      <c r="C4" s="235" t="s">
        <v>17</v>
      </c>
      <c r="D4" s="235" t="s">
        <v>18</v>
      </c>
      <c r="E4" s="235" t="s">
        <v>19</v>
      </c>
      <c r="F4" s="235" t="s">
        <v>20</v>
      </c>
      <c r="G4" s="235" t="s">
        <v>21</v>
      </c>
      <c r="H4" s="235" t="s">
        <v>22</v>
      </c>
      <c r="I4" s="235" t="s">
        <v>23</v>
      </c>
    </row>
    <row r="5" spans="1:9" s="231" customFormat="1" ht="21.95" customHeight="1" x14ac:dyDescent="0.15">
      <c r="A5" s="252" t="s">
        <v>24</v>
      </c>
      <c r="B5" s="253">
        <f t="shared" ref="B5" si="0">C5+D5+E5+F5+G5+H5+I5</f>
        <v>238761</v>
      </c>
      <c r="C5" s="254">
        <v>55913</v>
      </c>
      <c r="D5" s="254">
        <v>112182</v>
      </c>
      <c r="E5" s="254">
        <v>-62412</v>
      </c>
      <c r="F5" s="254">
        <v>81680</v>
      </c>
      <c r="G5" s="255">
        <v>53697</v>
      </c>
      <c r="H5" s="254">
        <v>-5693</v>
      </c>
      <c r="I5" s="254">
        <v>3394</v>
      </c>
    </row>
    <row r="6" spans="1:9" s="5" customFormat="1" ht="21.95" customHeight="1" x14ac:dyDescent="0.15">
      <c r="A6" s="256" t="s">
        <v>25</v>
      </c>
      <c r="B6" s="257">
        <f>SUM(B7:B13)</f>
        <v>267525</v>
      </c>
      <c r="C6" s="257">
        <f t="shared" ref="C6:I6" si="1">SUM(C7:C13)</f>
        <v>77193</v>
      </c>
      <c r="D6" s="257">
        <f t="shared" si="1"/>
        <v>31894</v>
      </c>
      <c r="E6" s="257">
        <f t="shared" si="1"/>
        <v>41215</v>
      </c>
      <c r="F6" s="257">
        <f t="shared" si="1"/>
        <v>41622</v>
      </c>
      <c r="G6" s="257">
        <f t="shared" si="1"/>
        <v>69253</v>
      </c>
      <c r="H6" s="257">
        <f t="shared" si="1"/>
        <v>2410</v>
      </c>
      <c r="I6" s="257">
        <f t="shared" si="1"/>
        <v>3938</v>
      </c>
    </row>
    <row r="7" spans="1:9" s="5" customFormat="1" ht="21.95" customHeight="1" x14ac:dyDescent="0.15">
      <c r="A7" s="258" t="s">
        <v>26</v>
      </c>
      <c r="B7" s="257">
        <f>SUM(C7:I7)</f>
        <v>185663</v>
      </c>
      <c r="C7" s="257">
        <v>73885</v>
      </c>
      <c r="D7" s="257">
        <v>7576</v>
      </c>
      <c r="E7" s="257">
        <v>35615</v>
      </c>
      <c r="F7" s="257">
        <v>40354</v>
      </c>
      <c r="G7" s="259">
        <v>23302</v>
      </c>
      <c r="H7" s="257">
        <v>2401</v>
      </c>
      <c r="I7" s="257">
        <v>2530</v>
      </c>
    </row>
    <row r="8" spans="1:9" s="5" customFormat="1" ht="21.95" customHeight="1" x14ac:dyDescent="0.15">
      <c r="A8" s="258" t="s">
        <v>27</v>
      </c>
      <c r="B8" s="257">
        <f t="shared" ref="B8:B12" si="2">SUM(C8:I8)</f>
        <v>72123</v>
      </c>
      <c r="C8" s="257"/>
      <c r="D8" s="257">
        <v>22257</v>
      </c>
      <c r="E8" s="257">
        <v>4787</v>
      </c>
      <c r="F8" s="257">
        <v>77</v>
      </c>
      <c r="G8" s="260">
        <v>45002</v>
      </c>
      <c r="H8" s="257"/>
      <c r="I8" s="257"/>
    </row>
    <row r="9" spans="1:9" s="5" customFormat="1" ht="21.95" customHeight="1" x14ac:dyDescent="0.15">
      <c r="A9" s="261" t="s">
        <v>28</v>
      </c>
      <c r="B9" s="257">
        <f t="shared" si="2"/>
        <v>3997</v>
      </c>
      <c r="C9" s="257">
        <v>637</v>
      </c>
      <c r="D9" s="257">
        <v>1142</v>
      </c>
      <c r="E9" s="257">
        <v>85</v>
      </c>
      <c r="F9" s="257">
        <v>1146</v>
      </c>
      <c r="G9" s="262">
        <v>949</v>
      </c>
      <c r="H9" s="257">
        <v>5</v>
      </c>
      <c r="I9" s="257">
        <v>33</v>
      </c>
    </row>
    <row r="10" spans="1:9" s="5" customFormat="1" ht="21.95" customHeight="1" x14ac:dyDescent="0.15">
      <c r="A10" s="261" t="s">
        <v>29</v>
      </c>
      <c r="B10" s="257">
        <f t="shared" si="2"/>
        <v>400</v>
      </c>
      <c r="C10" s="257">
        <v>319</v>
      </c>
      <c r="D10" s="257">
        <v>15</v>
      </c>
      <c r="E10" s="257">
        <v>28</v>
      </c>
      <c r="F10" s="257"/>
      <c r="G10" s="257">
        <v>0</v>
      </c>
      <c r="H10" s="257">
        <v>4</v>
      </c>
      <c r="I10" s="257">
        <v>34</v>
      </c>
    </row>
    <row r="11" spans="1:9" s="5" customFormat="1" ht="21.95" customHeight="1" x14ac:dyDescent="0.15">
      <c r="A11" s="261" t="s">
        <v>30</v>
      </c>
      <c r="B11" s="257">
        <f t="shared" si="2"/>
        <v>3108</v>
      </c>
      <c r="C11" s="257">
        <v>2352</v>
      </c>
      <c r="D11" s="257">
        <v>11</v>
      </c>
      <c r="E11" s="257">
        <v>700</v>
      </c>
      <c r="F11" s="257">
        <v>45</v>
      </c>
      <c r="G11" s="263"/>
      <c r="H11" s="257"/>
      <c r="I11" s="257"/>
    </row>
    <row r="12" spans="1:9" s="5" customFormat="1" ht="21.95" customHeight="1" x14ac:dyDescent="0.15">
      <c r="A12" s="258" t="s">
        <v>31</v>
      </c>
      <c r="B12" s="257">
        <f t="shared" si="2"/>
        <v>1341</v>
      </c>
      <c r="C12" s="257"/>
      <c r="D12" s="257"/>
      <c r="E12" s="257"/>
      <c r="F12" s="257"/>
      <c r="G12" s="263"/>
      <c r="H12" s="257"/>
      <c r="I12" s="257">
        <v>1341</v>
      </c>
    </row>
    <row r="13" spans="1:9" s="5" customFormat="1" ht="21.95" customHeight="1" x14ac:dyDescent="0.15">
      <c r="A13" s="258" t="s">
        <v>32</v>
      </c>
      <c r="B13" s="257">
        <f>SUM(C13:I13)</f>
        <v>893</v>
      </c>
      <c r="C13" s="257"/>
      <c r="D13" s="257">
        <v>893</v>
      </c>
      <c r="E13" s="257"/>
      <c r="F13" s="257"/>
      <c r="G13" s="264"/>
      <c r="H13" s="257"/>
      <c r="I13" s="257"/>
    </row>
    <row r="14" spans="1:9" s="5" customFormat="1" ht="21.95" customHeight="1" x14ac:dyDescent="0.15">
      <c r="A14" s="258" t="s">
        <v>33</v>
      </c>
      <c r="B14" s="257">
        <f>C14+D14+E14+F14+G14+H14+I14</f>
        <v>303128</v>
      </c>
      <c r="C14" s="257">
        <f>SUM(C15:C18)</f>
        <v>97282</v>
      </c>
      <c r="D14" s="257">
        <f t="shared" ref="D14:I14" si="3">SUM(D15:D18)</f>
        <v>27601</v>
      </c>
      <c r="E14" s="257">
        <f t="shared" si="3"/>
        <v>61158</v>
      </c>
      <c r="F14" s="257">
        <f t="shared" si="3"/>
        <v>40569</v>
      </c>
      <c r="G14" s="257">
        <f t="shared" si="3"/>
        <v>67848</v>
      </c>
      <c r="H14" s="257">
        <f t="shared" si="3"/>
        <v>5992</v>
      </c>
      <c r="I14" s="257">
        <f t="shared" si="3"/>
        <v>2678</v>
      </c>
    </row>
    <row r="15" spans="1:9" s="5" customFormat="1" ht="21.95" customHeight="1" x14ac:dyDescent="0.15">
      <c r="A15" s="258" t="s">
        <v>34</v>
      </c>
      <c r="B15" s="257">
        <f>SUM(C15:I15)</f>
        <v>292615</v>
      </c>
      <c r="C15" s="257">
        <v>96412</v>
      </c>
      <c r="D15" s="257">
        <v>27590</v>
      </c>
      <c r="E15" s="257">
        <v>60422</v>
      </c>
      <c r="F15" s="257">
        <v>40091</v>
      </c>
      <c r="G15" s="259">
        <v>60914</v>
      </c>
      <c r="H15" s="257">
        <v>5842</v>
      </c>
      <c r="I15" s="257">
        <v>1344</v>
      </c>
    </row>
    <row r="16" spans="1:9" s="5" customFormat="1" ht="21.95" customHeight="1" x14ac:dyDescent="0.15">
      <c r="A16" s="256" t="s">
        <v>35</v>
      </c>
      <c r="B16" s="257">
        <f t="shared" ref="B16:B19" si="4">SUM(C16:I16)</f>
        <v>1750</v>
      </c>
      <c r="C16" s="257">
        <v>712</v>
      </c>
      <c r="D16" s="257">
        <v>11</v>
      </c>
      <c r="E16" s="257">
        <v>645</v>
      </c>
      <c r="F16" s="257">
        <v>382</v>
      </c>
      <c r="G16" s="257"/>
      <c r="H16" s="257"/>
      <c r="I16" s="257"/>
    </row>
    <row r="17" spans="1:11" s="5" customFormat="1" ht="21.95" customHeight="1" x14ac:dyDescent="0.15">
      <c r="A17" s="256" t="s">
        <v>36</v>
      </c>
      <c r="B17" s="257">
        <f t="shared" si="4"/>
        <v>149</v>
      </c>
      <c r="C17" s="257"/>
      <c r="D17" s="257"/>
      <c r="E17" s="257"/>
      <c r="F17" s="257"/>
      <c r="G17" s="257"/>
      <c r="H17" s="257">
        <v>149</v>
      </c>
      <c r="I17" s="257"/>
    </row>
    <row r="18" spans="1:11" s="5" customFormat="1" ht="21.95" customHeight="1" x14ac:dyDescent="0.15">
      <c r="A18" s="256" t="s">
        <v>37</v>
      </c>
      <c r="B18" s="257">
        <f t="shared" si="4"/>
        <v>8614</v>
      </c>
      <c r="C18" s="257">
        <v>158</v>
      </c>
      <c r="D18" s="257"/>
      <c r="E18" s="257">
        <v>91</v>
      </c>
      <c r="F18" s="257">
        <v>96</v>
      </c>
      <c r="G18" s="260">
        <v>6934</v>
      </c>
      <c r="H18" s="257">
        <v>1</v>
      </c>
      <c r="I18" s="257">
        <v>1334</v>
      </c>
    </row>
    <row r="19" spans="1:11" s="5" customFormat="1" ht="21.95" customHeight="1" x14ac:dyDescent="0.15">
      <c r="A19" s="256" t="s">
        <v>38</v>
      </c>
      <c r="B19" s="257">
        <f t="shared" si="4"/>
        <v>-35603</v>
      </c>
      <c r="C19" s="257">
        <f t="shared" ref="C19:I19" si="5">C6-C14</f>
        <v>-20089</v>
      </c>
      <c r="D19" s="257">
        <f t="shared" si="5"/>
        <v>4293</v>
      </c>
      <c r="E19" s="257">
        <f t="shared" si="5"/>
        <v>-19943</v>
      </c>
      <c r="F19" s="257">
        <f t="shared" si="5"/>
        <v>1053</v>
      </c>
      <c r="G19" s="257">
        <f t="shared" si="5"/>
        <v>1405</v>
      </c>
      <c r="H19" s="257">
        <f t="shared" si="5"/>
        <v>-3582</v>
      </c>
      <c r="I19" s="257">
        <f t="shared" si="5"/>
        <v>1260</v>
      </c>
      <c r="J19" s="266"/>
      <c r="K19" s="266"/>
    </row>
    <row r="20" spans="1:11" s="231" customFormat="1" ht="21.95" customHeight="1" x14ac:dyDescent="0.15">
      <c r="A20" s="265" t="s">
        <v>39</v>
      </c>
      <c r="B20" s="253">
        <f t="shared" ref="B20:I20" si="6">B5+B19</f>
        <v>203158</v>
      </c>
      <c r="C20" s="253">
        <f t="shared" si="6"/>
        <v>35824</v>
      </c>
      <c r="D20" s="253">
        <f t="shared" si="6"/>
        <v>116475</v>
      </c>
      <c r="E20" s="253">
        <f t="shared" si="6"/>
        <v>-82355</v>
      </c>
      <c r="F20" s="253">
        <f t="shared" si="6"/>
        <v>82733</v>
      </c>
      <c r="G20" s="253">
        <f t="shared" si="6"/>
        <v>55102</v>
      </c>
      <c r="H20" s="253">
        <f t="shared" si="6"/>
        <v>-9275</v>
      </c>
      <c r="I20" s="253">
        <f t="shared" si="6"/>
        <v>4654</v>
      </c>
    </row>
  </sheetData>
  <mergeCells count="2">
    <mergeCell ref="A2:I2"/>
    <mergeCell ref="D3:E3"/>
  </mergeCells>
  <phoneticPr fontId="35" type="noConversion"/>
  <printOptions horizontalCentered="1"/>
  <pageMargins left="0.78680555555555598" right="0.59027777777777801" top="0.98402777777777795" bottom="0.78680555555555598" header="0.31388888888888899" footer="0.31388888888888899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1"/>
  <sheetViews>
    <sheetView zoomScale="90" zoomScaleNormal="90" workbookViewId="0">
      <selection activeCell="K5" sqref="K5"/>
    </sheetView>
  </sheetViews>
  <sheetFormatPr defaultColWidth="9" defaultRowHeight="14.25" x14ac:dyDescent="0.15"/>
  <cols>
    <col min="1" max="1" width="28.125" style="6" customWidth="1"/>
    <col min="2" max="2" width="11.625" style="6" customWidth="1"/>
    <col min="3" max="4" width="13.625" style="6" customWidth="1"/>
    <col min="5" max="5" width="15.625" style="6" customWidth="1"/>
    <col min="6" max="6" width="17.625" style="6" customWidth="1"/>
    <col min="7" max="7" width="13.625" style="6" customWidth="1"/>
    <col min="8" max="9" width="9.625" style="6" customWidth="1"/>
    <col min="10" max="16384" width="9" style="8"/>
  </cols>
  <sheetData>
    <row r="1" spans="1:9" s="1" customFormat="1" ht="24.95" customHeight="1" x14ac:dyDescent="0.15">
      <c r="A1" s="9" t="s">
        <v>40</v>
      </c>
      <c r="B1" s="9"/>
      <c r="C1" s="9"/>
      <c r="D1" s="9"/>
      <c r="E1" s="9"/>
      <c r="F1" s="9"/>
      <c r="G1" s="9"/>
      <c r="H1" s="9"/>
      <c r="I1" s="9"/>
    </row>
    <row r="2" spans="1:9" s="285" customFormat="1" ht="45" customHeight="1" x14ac:dyDescent="0.15">
      <c r="A2" s="284" t="s">
        <v>41</v>
      </c>
      <c r="B2" s="284"/>
      <c r="C2" s="284"/>
      <c r="D2" s="284"/>
      <c r="E2" s="284"/>
      <c r="F2" s="284"/>
      <c r="G2" s="284"/>
      <c r="H2" s="284"/>
      <c r="I2" s="284"/>
    </row>
    <row r="3" spans="1:9" s="220" customFormat="1" ht="20.100000000000001" customHeight="1" x14ac:dyDescent="0.15">
      <c r="A3" s="232"/>
      <c r="B3" s="232"/>
      <c r="C3" s="232"/>
      <c r="D3" s="233"/>
      <c r="E3" s="232"/>
      <c r="F3" s="232"/>
      <c r="G3" s="232"/>
      <c r="H3" s="232"/>
      <c r="I3" s="195" t="s">
        <v>42</v>
      </c>
    </row>
    <row r="4" spans="1:9" s="220" customFormat="1" ht="20.100000000000001" customHeight="1" x14ac:dyDescent="0.15">
      <c r="A4" s="232"/>
      <c r="B4" s="232"/>
      <c r="C4" s="232"/>
      <c r="D4" s="233"/>
      <c r="E4" s="232"/>
      <c r="F4" s="232"/>
      <c r="G4" s="232"/>
      <c r="H4" s="232"/>
      <c r="I4" s="195" t="s">
        <v>43</v>
      </c>
    </row>
    <row r="5" spans="1:9" s="191" customFormat="1" ht="30" customHeight="1" x14ac:dyDescent="0.15">
      <c r="A5" s="234" t="s">
        <v>15</v>
      </c>
      <c r="B5" s="235" t="s">
        <v>16</v>
      </c>
      <c r="C5" s="235" t="s">
        <v>17</v>
      </c>
      <c r="D5" s="235" t="s">
        <v>18</v>
      </c>
      <c r="E5" s="235" t="s">
        <v>19</v>
      </c>
      <c r="F5" s="235" t="s">
        <v>20</v>
      </c>
      <c r="G5" s="235" t="s">
        <v>21</v>
      </c>
      <c r="H5" s="235" t="s">
        <v>22</v>
      </c>
      <c r="I5" s="235" t="s">
        <v>23</v>
      </c>
    </row>
    <row r="6" spans="1:9" s="230" customFormat="1" ht="20.100000000000001" customHeight="1" x14ac:dyDescent="0.15">
      <c r="A6" s="236" t="s">
        <v>24</v>
      </c>
      <c r="B6" s="237">
        <f>C6+D6+E6+F6+G6+H6+I6</f>
        <v>203158</v>
      </c>
      <c r="C6" s="238">
        <v>35824</v>
      </c>
      <c r="D6" s="238">
        <v>116475</v>
      </c>
      <c r="E6" s="238">
        <v>-82355</v>
      </c>
      <c r="F6" s="238">
        <v>82733</v>
      </c>
      <c r="G6" s="238">
        <v>55102</v>
      </c>
      <c r="H6" s="238">
        <v>-9275</v>
      </c>
      <c r="I6" s="238">
        <v>4654</v>
      </c>
    </row>
    <row r="7" spans="1:9" s="5" customFormat="1" ht="20.100000000000001" customHeight="1" x14ac:dyDescent="0.15">
      <c r="A7" s="239" t="s">
        <v>25</v>
      </c>
      <c r="B7" s="237">
        <f>C7+D7+E7+F7+G7+H7+I7</f>
        <v>305625</v>
      </c>
      <c r="C7" s="240">
        <f>SUM(C8:C14)</f>
        <v>80939</v>
      </c>
      <c r="D7" s="240">
        <f t="shared" ref="D7:I7" si="0">SUM(D8:D14)</f>
        <v>34214</v>
      </c>
      <c r="E7" s="240">
        <f t="shared" si="0"/>
        <v>66251</v>
      </c>
      <c r="F7" s="240">
        <f t="shared" si="0"/>
        <v>43712</v>
      </c>
      <c r="G7" s="240">
        <f t="shared" si="0"/>
        <v>71365</v>
      </c>
      <c r="H7" s="240">
        <f t="shared" si="0"/>
        <v>6443</v>
      </c>
      <c r="I7" s="240">
        <f t="shared" si="0"/>
        <v>2701</v>
      </c>
    </row>
    <row r="8" spans="1:9" s="5" customFormat="1" ht="20.100000000000001" customHeight="1" x14ac:dyDescent="0.15">
      <c r="A8" s="241" t="s">
        <v>44</v>
      </c>
      <c r="B8" s="242">
        <f>SUM(C8:I8)</f>
        <v>194046</v>
      </c>
      <c r="C8" s="243">
        <v>78077</v>
      </c>
      <c r="D8" s="243">
        <v>7776</v>
      </c>
      <c r="E8" s="243">
        <v>35667</v>
      </c>
      <c r="F8" s="243">
        <v>42492</v>
      </c>
      <c r="G8" s="243">
        <v>24855</v>
      </c>
      <c r="H8" s="243">
        <v>2519</v>
      </c>
      <c r="I8" s="243">
        <v>2660</v>
      </c>
    </row>
    <row r="9" spans="1:9" s="5" customFormat="1" ht="20.100000000000001" customHeight="1" x14ac:dyDescent="0.15">
      <c r="A9" s="241" t="s">
        <v>45</v>
      </c>
      <c r="B9" s="242">
        <f t="shared" ref="B9:B14" si="1">SUM(C9:I9)</f>
        <v>103133</v>
      </c>
      <c r="C9" s="243"/>
      <c r="D9" s="243">
        <v>23869</v>
      </c>
      <c r="E9" s="243">
        <v>29770</v>
      </c>
      <c r="F9" s="243">
        <v>15</v>
      </c>
      <c r="G9" s="243">
        <v>45560</v>
      </c>
      <c r="H9" s="243">
        <v>3919</v>
      </c>
      <c r="I9" s="243"/>
    </row>
    <row r="10" spans="1:9" s="5" customFormat="1" ht="20.100000000000001" customHeight="1" x14ac:dyDescent="0.15">
      <c r="A10" s="244" t="s">
        <v>46</v>
      </c>
      <c r="B10" s="242">
        <f t="shared" si="1"/>
        <v>3615</v>
      </c>
      <c r="C10" s="243">
        <v>192</v>
      </c>
      <c r="D10" s="243">
        <v>1194</v>
      </c>
      <c r="E10" s="243">
        <v>86</v>
      </c>
      <c r="F10" s="243">
        <v>1157</v>
      </c>
      <c r="G10" s="243">
        <v>950</v>
      </c>
      <c r="H10" s="243">
        <v>5</v>
      </c>
      <c r="I10" s="243">
        <v>31</v>
      </c>
    </row>
    <row r="11" spans="1:9" s="5" customFormat="1" ht="20.100000000000001" customHeight="1" x14ac:dyDescent="0.15">
      <c r="A11" s="244" t="s">
        <v>47</v>
      </c>
      <c r="B11" s="242">
        <f t="shared" si="1"/>
        <v>1354</v>
      </c>
      <c r="C11" s="243">
        <v>0</v>
      </c>
      <c r="D11" s="243">
        <v>1354</v>
      </c>
      <c r="E11" s="243"/>
      <c r="F11" s="243"/>
      <c r="G11" s="243"/>
      <c r="H11" s="243"/>
      <c r="I11" s="243"/>
    </row>
    <row r="12" spans="1:9" s="5" customFormat="1" ht="20.100000000000001" customHeight="1" x14ac:dyDescent="0.15">
      <c r="A12" s="244" t="s">
        <v>48</v>
      </c>
      <c r="B12" s="242">
        <f t="shared" si="1"/>
        <v>3111</v>
      </c>
      <c r="C12" s="243">
        <v>2352</v>
      </c>
      <c r="D12" s="243">
        <v>11</v>
      </c>
      <c r="E12" s="243">
        <v>700</v>
      </c>
      <c r="F12" s="243">
        <v>48</v>
      </c>
      <c r="G12" s="243"/>
      <c r="H12" s="243"/>
      <c r="I12" s="243"/>
    </row>
    <row r="13" spans="1:9" s="5" customFormat="1" ht="20.100000000000001" customHeight="1" x14ac:dyDescent="0.15">
      <c r="A13" s="244" t="s">
        <v>49</v>
      </c>
      <c r="B13" s="242">
        <f t="shared" si="1"/>
        <v>366</v>
      </c>
      <c r="C13" s="243">
        <v>318</v>
      </c>
      <c r="D13" s="243">
        <v>10</v>
      </c>
      <c r="E13" s="243">
        <v>28</v>
      </c>
      <c r="F13" s="243"/>
      <c r="G13" s="243">
        <v>0</v>
      </c>
      <c r="H13" s="243">
        <v>0</v>
      </c>
      <c r="I13" s="243">
        <v>10</v>
      </c>
    </row>
    <row r="14" spans="1:9" s="5" customFormat="1" ht="20.100000000000001" customHeight="1" x14ac:dyDescent="0.15">
      <c r="A14" s="272" t="s">
        <v>278</v>
      </c>
      <c r="B14" s="242">
        <f t="shared" si="1"/>
        <v>0</v>
      </c>
      <c r="C14" s="243"/>
      <c r="D14" s="243"/>
      <c r="E14" s="243"/>
      <c r="F14" s="243"/>
      <c r="G14" s="243"/>
      <c r="H14" s="243"/>
      <c r="I14" s="243"/>
    </row>
    <row r="15" spans="1:9" s="5" customFormat="1" ht="20.100000000000001" customHeight="1" x14ac:dyDescent="0.15">
      <c r="A15" s="241" t="s">
        <v>33</v>
      </c>
      <c r="B15" s="242">
        <f>C15+D15+E15+F15+G15+H15+I15</f>
        <v>323876</v>
      </c>
      <c r="C15" s="243">
        <f>SUM(C16:C19)</f>
        <v>106076</v>
      </c>
      <c r="D15" s="243">
        <f t="shared" ref="D15:I15" si="2">SUM(D16:D19)</f>
        <v>30080</v>
      </c>
      <c r="E15" s="243">
        <f t="shared" si="2"/>
        <v>66251</v>
      </c>
      <c r="F15" s="243">
        <f t="shared" si="2"/>
        <v>42249</v>
      </c>
      <c r="G15" s="243">
        <f t="shared" si="2"/>
        <v>70357</v>
      </c>
      <c r="H15" s="243">
        <f t="shared" si="2"/>
        <v>6442</v>
      </c>
      <c r="I15" s="243">
        <f t="shared" si="2"/>
        <v>2421</v>
      </c>
    </row>
    <row r="16" spans="1:9" s="5" customFormat="1" ht="20.100000000000001" customHeight="1" x14ac:dyDescent="0.15">
      <c r="A16" s="241" t="s">
        <v>50</v>
      </c>
      <c r="B16" s="242">
        <f>C16+D16+E16+F16+G16+H16+I16</f>
        <v>314520</v>
      </c>
      <c r="C16" s="243">
        <v>105207</v>
      </c>
      <c r="D16" s="243">
        <v>30069</v>
      </c>
      <c r="E16" s="243">
        <v>65515</v>
      </c>
      <c r="F16" s="243">
        <v>41819</v>
      </c>
      <c r="G16" s="243">
        <v>64297</v>
      </c>
      <c r="H16" s="243">
        <v>6230</v>
      </c>
      <c r="I16" s="243">
        <v>1383</v>
      </c>
    </row>
    <row r="17" spans="1:9" s="5" customFormat="1" ht="20.100000000000001" customHeight="1" x14ac:dyDescent="0.15">
      <c r="A17" s="241" t="s">
        <v>51</v>
      </c>
      <c r="B17" s="242">
        <f t="shared" ref="B17:B20" si="3">SUM(C17:I17)</f>
        <v>1765</v>
      </c>
      <c r="C17" s="243">
        <v>712</v>
      </c>
      <c r="D17" s="243">
        <v>11</v>
      </c>
      <c r="E17" s="243">
        <v>645</v>
      </c>
      <c r="F17" s="243">
        <v>397</v>
      </c>
      <c r="G17" s="243"/>
      <c r="H17" s="243"/>
      <c r="I17" s="243"/>
    </row>
    <row r="18" spans="1:9" s="5" customFormat="1" ht="20.100000000000001" customHeight="1" x14ac:dyDescent="0.15">
      <c r="A18" s="244" t="s">
        <v>52</v>
      </c>
      <c r="B18" s="242">
        <f t="shared" si="3"/>
        <v>7591</v>
      </c>
      <c r="C18" s="243">
        <v>157</v>
      </c>
      <c r="D18" s="243"/>
      <c r="E18" s="243">
        <v>91</v>
      </c>
      <c r="F18" s="243">
        <v>33</v>
      </c>
      <c r="G18" s="243">
        <v>6060</v>
      </c>
      <c r="H18" s="243">
        <v>212</v>
      </c>
      <c r="I18" s="243">
        <v>1038</v>
      </c>
    </row>
    <row r="19" spans="1:9" s="5" customFormat="1" ht="20.100000000000001" customHeight="1" x14ac:dyDescent="0.15">
      <c r="A19" s="273" t="s">
        <v>279</v>
      </c>
      <c r="B19" s="242">
        <f t="shared" si="3"/>
        <v>0</v>
      </c>
      <c r="C19" s="243"/>
      <c r="D19" s="243"/>
      <c r="E19" s="243"/>
      <c r="F19" s="243"/>
      <c r="G19" s="243"/>
      <c r="H19" s="243"/>
      <c r="I19" s="243"/>
    </row>
    <row r="20" spans="1:9" s="5" customFormat="1" ht="20.100000000000001" customHeight="1" x14ac:dyDescent="0.15">
      <c r="A20" s="239" t="s">
        <v>38</v>
      </c>
      <c r="B20" s="242">
        <f t="shared" si="3"/>
        <v>-18251</v>
      </c>
      <c r="C20" s="243">
        <f t="shared" ref="C20:I20" si="4">C7-C15</f>
        <v>-25137</v>
      </c>
      <c r="D20" s="243">
        <f t="shared" si="4"/>
        <v>4134</v>
      </c>
      <c r="E20" s="243">
        <f t="shared" si="4"/>
        <v>0</v>
      </c>
      <c r="F20" s="243">
        <f t="shared" si="4"/>
        <v>1463</v>
      </c>
      <c r="G20" s="243">
        <f t="shared" si="4"/>
        <v>1008</v>
      </c>
      <c r="H20" s="243">
        <f t="shared" si="4"/>
        <v>1</v>
      </c>
      <c r="I20" s="243">
        <f t="shared" si="4"/>
        <v>280</v>
      </c>
    </row>
    <row r="21" spans="1:9" s="231" customFormat="1" ht="20.100000000000001" customHeight="1" x14ac:dyDescent="0.15">
      <c r="A21" s="245" t="s">
        <v>39</v>
      </c>
      <c r="B21" s="246">
        <f>C21+D21+E21+F21+G21+H21+I21</f>
        <v>184907</v>
      </c>
      <c r="C21" s="247">
        <f t="shared" ref="C21:I21" si="5">C6+C20</f>
        <v>10687</v>
      </c>
      <c r="D21" s="247">
        <f t="shared" si="5"/>
        <v>120609</v>
      </c>
      <c r="E21" s="247">
        <f t="shared" si="5"/>
        <v>-82355</v>
      </c>
      <c r="F21" s="247">
        <f t="shared" si="5"/>
        <v>84196</v>
      </c>
      <c r="G21" s="247">
        <f t="shared" si="5"/>
        <v>56110</v>
      </c>
      <c r="H21" s="247">
        <f t="shared" si="5"/>
        <v>-9274</v>
      </c>
      <c r="I21" s="247">
        <f t="shared" si="5"/>
        <v>4934</v>
      </c>
    </row>
  </sheetData>
  <mergeCells count="1">
    <mergeCell ref="A2:I2"/>
  </mergeCells>
  <phoneticPr fontId="35" type="noConversion"/>
  <printOptions horizontalCentered="1"/>
  <pageMargins left="0.78680555555555598" right="0.59027777777777801" top="0.98402777777777795" bottom="0.78680555555555598" header="0.31388888888888899" footer="0.31388888888888899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5"/>
  <sheetViews>
    <sheetView zoomScale="80" zoomScaleNormal="80" workbookViewId="0">
      <selection activeCell="A2" sqref="A2:D2"/>
    </sheetView>
  </sheetViews>
  <sheetFormatPr defaultColWidth="9" defaultRowHeight="13.5" x14ac:dyDescent="0.15"/>
  <cols>
    <col min="1" max="1" width="27.625" style="101" customWidth="1"/>
    <col min="2" max="2" width="13.625" style="101" customWidth="1"/>
    <col min="3" max="3" width="27.625" style="101" customWidth="1"/>
    <col min="4" max="4" width="13.625" style="101" customWidth="1"/>
    <col min="5" max="16384" width="9" style="102"/>
  </cols>
  <sheetData>
    <row r="1" spans="1:4" s="1" customFormat="1" ht="24.95" customHeight="1" x14ac:dyDescent="0.15">
      <c r="A1" s="9" t="s">
        <v>53</v>
      </c>
      <c r="B1" s="9"/>
      <c r="C1" s="9"/>
      <c r="D1" s="9"/>
    </row>
    <row r="2" spans="1:4" s="285" customFormat="1" ht="45" customHeight="1" x14ac:dyDescent="0.15">
      <c r="A2" s="284" t="s">
        <v>54</v>
      </c>
      <c r="B2" s="284"/>
      <c r="C2" s="284"/>
      <c r="D2" s="284"/>
    </row>
    <row r="3" spans="1:4" s="220" customFormat="1" ht="20.100000000000001" customHeight="1" x14ac:dyDescent="0.15">
      <c r="A3" s="194"/>
      <c r="B3" s="194"/>
      <c r="C3" s="194"/>
      <c r="D3" s="195" t="s">
        <v>55</v>
      </c>
    </row>
    <row r="4" spans="1:4" s="220" customFormat="1" ht="20.100000000000001" customHeight="1" x14ac:dyDescent="0.15">
      <c r="A4" s="222"/>
      <c r="B4" s="222"/>
      <c r="C4" s="222"/>
      <c r="D4" s="197" t="s">
        <v>43</v>
      </c>
    </row>
    <row r="5" spans="1:4" s="191" customFormat="1" ht="30" customHeight="1" x14ac:dyDescent="0.15">
      <c r="A5" s="14" t="s">
        <v>15</v>
      </c>
      <c r="B5" s="14" t="s">
        <v>56</v>
      </c>
      <c r="C5" s="14" t="s">
        <v>15</v>
      </c>
      <c r="D5" s="51" t="s">
        <v>56</v>
      </c>
    </row>
    <row r="6" spans="1:4" ht="30" customHeight="1" x14ac:dyDescent="0.15">
      <c r="A6" s="105" t="s">
        <v>57</v>
      </c>
      <c r="B6" s="106">
        <v>78077</v>
      </c>
      <c r="C6" s="105" t="s">
        <v>58</v>
      </c>
      <c r="D6" s="223">
        <v>102277</v>
      </c>
    </row>
    <row r="7" spans="1:4" ht="30" customHeight="1" x14ac:dyDescent="0.15">
      <c r="A7" s="105" t="s">
        <v>59</v>
      </c>
      <c r="B7" s="106"/>
      <c r="C7" s="105" t="s">
        <v>60</v>
      </c>
      <c r="D7" s="185">
        <v>41</v>
      </c>
    </row>
    <row r="8" spans="1:4" ht="30" customHeight="1" x14ac:dyDescent="0.15">
      <c r="A8" s="105" t="s">
        <v>61</v>
      </c>
      <c r="B8" s="106"/>
      <c r="C8" s="105" t="s">
        <v>62</v>
      </c>
      <c r="D8" s="118"/>
    </row>
    <row r="9" spans="1:4" ht="30" customHeight="1" x14ac:dyDescent="0.15">
      <c r="A9" s="105" t="s">
        <v>63</v>
      </c>
      <c r="B9" s="106">
        <v>192</v>
      </c>
      <c r="C9" s="170" t="s">
        <v>64</v>
      </c>
      <c r="D9" s="118">
        <v>2930</v>
      </c>
    </row>
    <row r="10" spans="1:4" ht="30" customHeight="1" x14ac:dyDescent="0.15">
      <c r="A10" s="105" t="s">
        <v>65</v>
      </c>
      <c r="B10" s="106"/>
      <c r="C10" s="170" t="s">
        <v>66</v>
      </c>
      <c r="D10" s="118">
        <v>712</v>
      </c>
    </row>
    <row r="11" spans="1:4" ht="30" customHeight="1" x14ac:dyDescent="0.15">
      <c r="A11" s="109" t="s">
        <v>67</v>
      </c>
      <c r="B11" s="106">
        <v>2352</v>
      </c>
      <c r="C11" s="171" t="s">
        <v>68</v>
      </c>
      <c r="D11" s="118">
        <v>157</v>
      </c>
    </row>
    <row r="12" spans="1:4" ht="30" customHeight="1" x14ac:dyDescent="0.15">
      <c r="A12" s="224" t="s">
        <v>69</v>
      </c>
      <c r="B12" s="110">
        <v>318</v>
      </c>
      <c r="C12" s="225" t="s">
        <v>70</v>
      </c>
      <c r="D12" s="116" t="s">
        <v>70</v>
      </c>
    </row>
    <row r="13" spans="1:4" ht="30" customHeight="1" x14ac:dyDescent="0.15">
      <c r="A13" s="120" t="s">
        <v>71</v>
      </c>
      <c r="B13" s="121"/>
      <c r="C13" s="226" t="s">
        <v>70</v>
      </c>
      <c r="D13" s="116" t="s">
        <v>70</v>
      </c>
    </row>
    <row r="14" spans="1:4" ht="30" customHeight="1" x14ac:dyDescent="0.15">
      <c r="A14" s="105" t="s">
        <v>72</v>
      </c>
      <c r="B14" s="106">
        <f>B6+B7+B9+B10+B11+B12</f>
        <v>80939</v>
      </c>
      <c r="C14" s="105" t="s">
        <v>73</v>
      </c>
      <c r="D14" s="118">
        <f>D6+D8+D9+D10+D11</f>
        <v>106076</v>
      </c>
    </row>
    <row r="15" spans="1:4" ht="30" customHeight="1" x14ac:dyDescent="0.15">
      <c r="A15" s="109" t="s">
        <v>74</v>
      </c>
      <c r="B15" s="106"/>
      <c r="C15" s="109" t="s">
        <v>75</v>
      </c>
      <c r="D15" s="223"/>
    </row>
    <row r="16" spans="1:4" ht="30" customHeight="1" x14ac:dyDescent="0.15">
      <c r="A16" s="227" t="s">
        <v>76</v>
      </c>
      <c r="B16" s="179"/>
      <c r="C16" s="227" t="s">
        <v>77</v>
      </c>
      <c r="D16" s="110"/>
    </row>
    <row r="17" spans="1:4" ht="30" customHeight="1" x14ac:dyDescent="0.15">
      <c r="A17" s="109" t="s">
        <v>78</v>
      </c>
      <c r="B17" s="106"/>
      <c r="C17" s="109" t="s">
        <v>79</v>
      </c>
      <c r="D17" s="223"/>
    </row>
    <row r="18" spans="1:4" ht="30" customHeight="1" x14ac:dyDescent="0.15">
      <c r="A18" s="227" t="s">
        <v>80</v>
      </c>
      <c r="B18" s="179"/>
      <c r="C18" s="227" t="s">
        <v>81</v>
      </c>
      <c r="D18" s="110"/>
    </row>
    <row r="19" spans="1:4" ht="30" customHeight="1" x14ac:dyDescent="0.15">
      <c r="A19" s="109" t="s">
        <v>82</v>
      </c>
      <c r="B19" s="110">
        <f>B14+B15+B17</f>
        <v>80939</v>
      </c>
      <c r="C19" s="109" t="s">
        <v>83</v>
      </c>
      <c r="D19" s="118">
        <f>D14+D15+D17</f>
        <v>106076</v>
      </c>
    </row>
    <row r="20" spans="1:4" ht="30" customHeight="1" x14ac:dyDescent="0.15">
      <c r="A20" s="119" t="s">
        <v>70</v>
      </c>
      <c r="B20" s="118"/>
      <c r="C20" s="164" t="s">
        <v>84</v>
      </c>
      <c r="D20" s="118">
        <f>B19-D19</f>
        <v>-25137</v>
      </c>
    </row>
    <row r="21" spans="1:4" ht="30" customHeight="1" x14ac:dyDescent="0.15">
      <c r="A21" s="164" t="s">
        <v>85</v>
      </c>
      <c r="B21" s="127">
        <v>35824</v>
      </c>
      <c r="C21" s="164" t="s">
        <v>86</v>
      </c>
      <c r="D21" s="118">
        <f>B21+D20</f>
        <v>10687</v>
      </c>
    </row>
    <row r="22" spans="1:4" s="221" customFormat="1" ht="30" customHeight="1" x14ac:dyDescent="0.15">
      <c r="A22" s="228" t="s">
        <v>87</v>
      </c>
      <c r="B22" s="175">
        <f>B19+B21</f>
        <v>116763</v>
      </c>
      <c r="C22" s="228" t="s">
        <v>87</v>
      </c>
      <c r="D22" s="175">
        <f>D19+D21</f>
        <v>116763</v>
      </c>
    </row>
    <row r="23" spans="1:4" ht="24.95" customHeight="1" x14ac:dyDescent="0.15">
      <c r="A23" s="229"/>
      <c r="B23" s="189"/>
      <c r="C23" s="229"/>
      <c r="D23" s="189"/>
    </row>
    <row r="24" spans="1:4" ht="24.95" customHeight="1" x14ac:dyDescent="0.15">
      <c r="B24" s="131"/>
      <c r="D24" s="131"/>
    </row>
    <row r="25" spans="1:4" ht="24.95" customHeight="1" x14ac:dyDescent="0.15">
      <c r="B25" s="131"/>
      <c r="D25" s="131"/>
    </row>
    <row r="26" spans="1:4" ht="24.95" customHeight="1" x14ac:dyDescent="0.15">
      <c r="B26" s="131"/>
      <c r="D26" s="131"/>
    </row>
    <row r="27" spans="1:4" ht="24.95" customHeight="1" x14ac:dyDescent="0.15">
      <c r="B27" s="131"/>
      <c r="D27" s="131"/>
    </row>
    <row r="28" spans="1:4" ht="24.95" customHeight="1" x14ac:dyDescent="0.15">
      <c r="B28" s="131"/>
      <c r="D28" s="131"/>
    </row>
    <row r="29" spans="1:4" ht="24.95" customHeight="1" x14ac:dyDescent="0.15">
      <c r="B29" s="131"/>
      <c r="D29" s="131"/>
    </row>
    <row r="30" spans="1:4" ht="24.95" customHeight="1" x14ac:dyDescent="0.15">
      <c r="B30" s="131"/>
      <c r="D30" s="131"/>
    </row>
    <row r="31" spans="1:4" ht="16.5" x14ac:dyDescent="0.15">
      <c r="B31" s="131"/>
      <c r="D31" s="131"/>
    </row>
    <row r="32" spans="1:4" ht="16.5" x14ac:dyDescent="0.15">
      <c r="B32" s="131"/>
      <c r="D32" s="131"/>
    </row>
    <row r="33" spans="2:4" ht="16.5" x14ac:dyDescent="0.15">
      <c r="B33" s="131"/>
      <c r="D33" s="131"/>
    </row>
    <row r="34" spans="2:4" ht="16.5" x14ac:dyDescent="0.15">
      <c r="B34" s="131"/>
      <c r="D34" s="131"/>
    </row>
    <row r="35" spans="2:4" ht="16.5" x14ac:dyDescent="0.15">
      <c r="B35" s="131"/>
      <c r="D35" s="131"/>
    </row>
  </sheetData>
  <mergeCells count="1">
    <mergeCell ref="A2:D2"/>
  </mergeCells>
  <phoneticPr fontId="35" type="noConversion"/>
  <printOptions horizontalCentered="1"/>
  <pageMargins left="0.78680555555555598" right="0.59027777777777801" top="0.98402777777777795" bottom="0.78680555555555598" header="0.31388888888888899" footer="0.31388888888888899"/>
  <pageSetup paperSize="9" fitToWidth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5"/>
  <sheetViews>
    <sheetView zoomScaleNormal="100" workbookViewId="0">
      <selection activeCell="A2" sqref="A2:D2"/>
    </sheetView>
  </sheetViews>
  <sheetFormatPr defaultColWidth="9" defaultRowHeight="13.5" x14ac:dyDescent="0.15"/>
  <cols>
    <col min="1" max="1" width="33.625" style="101" customWidth="1"/>
    <col min="2" max="2" width="13.625" style="101" customWidth="1"/>
    <col min="3" max="3" width="25.625" style="101" customWidth="1"/>
    <col min="4" max="4" width="13.625" style="101" customWidth="1"/>
    <col min="5" max="16384" width="9" style="102"/>
  </cols>
  <sheetData>
    <row r="1" spans="1:4" s="1" customFormat="1" ht="24.95" customHeight="1" x14ac:dyDescent="0.15">
      <c r="A1" s="9" t="s">
        <v>88</v>
      </c>
      <c r="B1" s="9"/>
      <c r="C1" s="9"/>
      <c r="D1" s="9"/>
    </row>
    <row r="2" spans="1:4" s="285" customFormat="1" ht="45" customHeight="1" x14ac:dyDescent="0.15">
      <c r="A2" s="284" t="s">
        <v>89</v>
      </c>
      <c r="B2" s="284"/>
      <c r="C2" s="284"/>
      <c r="D2" s="284"/>
    </row>
    <row r="3" spans="1:4" s="190" customFormat="1" ht="20.100000000000001" customHeight="1" x14ac:dyDescent="0.15">
      <c r="A3" s="194"/>
      <c r="B3" s="194"/>
      <c r="C3" s="194"/>
      <c r="D3" s="195" t="s">
        <v>90</v>
      </c>
    </row>
    <row r="4" spans="1:4" s="190" customFormat="1" ht="20.100000000000001" customHeight="1" x14ac:dyDescent="0.15">
      <c r="A4" s="196"/>
      <c r="B4" s="196"/>
      <c r="C4" s="196"/>
      <c r="D4" s="197" t="s">
        <v>43</v>
      </c>
    </row>
    <row r="5" spans="1:4" s="191" customFormat="1" ht="30" customHeight="1" x14ac:dyDescent="0.15">
      <c r="A5" s="198" t="s">
        <v>15</v>
      </c>
      <c r="B5" s="198" t="s">
        <v>56</v>
      </c>
      <c r="C5" s="198" t="s">
        <v>15</v>
      </c>
      <c r="D5" s="198" t="s">
        <v>56</v>
      </c>
    </row>
    <row r="6" spans="1:4" s="192" customFormat="1" ht="30" customHeight="1" x14ac:dyDescent="0.15">
      <c r="A6" s="199" t="s">
        <v>91</v>
      </c>
      <c r="B6" s="200">
        <v>7776</v>
      </c>
      <c r="C6" s="199" t="s">
        <v>92</v>
      </c>
      <c r="D6" s="200">
        <v>22179</v>
      </c>
    </row>
    <row r="7" spans="1:4" s="192" customFormat="1" ht="30" customHeight="1" x14ac:dyDescent="0.15">
      <c r="A7" s="201" t="s">
        <v>93</v>
      </c>
      <c r="B7" s="202">
        <v>276</v>
      </c>
      <c r="C7" s="199" t="s">
        <v>94</v>
      </c>
      <c r="D7" s="202">
        <v>7290</v>
      </c>
    </row>
    <row r="8" spans="1:4" s="192" customFormat="1" ht="30" customHeight="1" x14ac:dyDescent="0.15">
      <c r="A8" s="203" t="s">
        <v>59</v>
      </c>
      <c r="B8" s="204">
        <v>23869</v>
      </c>
      <c r="C8" s="199" t="s">
        <v>95</v>
      </c>
      <c r="D8" s="205">
        <v>600</v>
      </c>
    </row>
    <row r="9" spans="1:4" s="192" customFormat="1" ht="30" customHeight="1" x14ac:dyDescent="0.15">
      <c r="A9" s="206" t="s">
        <v>96</v>
      </c>
      <c r="B9" s="205">
        <v>22179</v>
      </c>
      <c r="C9" s="199" t="s">
        <v>66</v>
      </c>
      <c r="D9" s="205">
        <v>11</v>
      </c>
    </row>
    <row r="10" spans="1:4" s="192" customFormat="1" ht="30" customHeight="1" x14ac:dyDescent="0.15">
      <c r="A10" s="207" t="s">
        <v>97</v>
      </c>
      <c r="B10" s="205">
        <v>1091</v>
      </c>
      <c r="C10" s="199" t="s">
        <v>68</v>
      </c>
      <c r="D10" s="208"/>
    </row>
    <row r="11" spans="1:4" s="192" customFormat="1" ht="30" customHeight="1" x14ac:dyDescent="0.15">
      <c r="A11" s="201" t="s">
        <v>98</v>
      </c>
      <c r="B11" s="209"/>
      <c r="C11" s="210" t="s">
        <v>70</v>
      </c>
      <c r="D11" s="211" t="s">
        <v>70</v>
      </c>
    </row>
    <row r="12" spans="1:4" s="192" customFormat="1" ht="30" customHeight="1" x14ac:dyDescent="0.15">
      <c r="A12" s="206" t="s">
        <v>99</v>
      </c>
      <c r="B12" s="209">
        <v>1194</v>
      </c>
      <c r="C12" s="210" t="s">
        <v>70</v>
      </c>
      <c r="D12" s="211" t="s">
        <v>70</v>
      </c>
    </row>
    <row r="13" spans="1:4" s="192" customFormat="1" ht="30" customHeight="1" x14ac:dyDescent="0.15">
      <c r="A13" s="206" t="s">
        <v>100</v>
      </c>
      <c r="B13" s="209">
        <v>1354</v>
      </c>
      <c r="C13" s="210" t="s">
        <v>70</v>
      </c>
      <c r="D13" s="211" t="s">
        <v>70</v>
      </c>
    </row>
    <row r="14" spans="1:4" s="192" customFormat="1" ht="30" customHeight="1" x14ac:dyDescent="0.15">
      <c r="A14" s="206" t="s">
        <v>101</v>
      </c>
      <c r="B14" s="209">
        <v>10.85</v>
      </c>
      <c r="C14" s="210" t="s">
        <v>70</v>
      </c>
      <c r="D14" s="211" t="s">
        <v>70</v>
      </c>
    </row>
    <row r="15" spans="1:4" s="192" customFormat="1" ht="30" customHeight="1" x14ac:dyDescent="0.15">
      <c r="A15" s="206" t="s">
        <v>102</v>
      </c>
      <c r="B15" s="209">
        <v>10</v>
      </c>
      <c r="C15" s="210" t="s">
        <v>70</v>
      </c>
      <c r="D15" s="212" t="s">
        <v>70</v>
      </c>
    </row>
    <row r="16" spans="1:4" s="192" customFormat="1" ht="30" customHeight="1" x14ac:dyDescent="0.15">
      <c r="A16" s="206" t="s">
        <v>103</v>
      </c>
      <c r="B16" s="106">
        <f>B6+B8+B11+B12+B13+B14+B15</f>
        <v>34213.85</v>
      </c>
      <c r="C16" s="213" t="s">
        <v>73</v>
      </c>
      <c r="D16" s="106">
        <f>D6+D7+D8+D9+D10</f>
        <v>30080</v>
      </c>
    </row>
    <row r="17" spans="1:4" s="192" customFormat="1" ht="30" customHeight="1" x14ac:dyDescent="0.15">
      <c r="A17" s="206" t="s">
        <v>104</v>
      </c>
      <c r="B17" s="106"/>
      <c r="C17" s="120" t="s">
        <v>75</v>
      </c>
      <c r="D17" s="106"/>
    </row>
    <row r="18" spans="1:4" s="192" customFormat="1" ht="30" customHeight="1" x14ac:dyDescent="0.15">
      <c r="A18" s="206" t="s">
        <v>105</v>
      </c>
      <c r="B18" s="106"/>
      <c r="C18" s="213" t="s">
        <v>79</v>
      </c>
      <c r="D18" s="106"/>
    </row>
    <row r="19" spans="1:4" s="192" customFormat="1" ht="30" customHeight="1" x14ac:dyDescent="0.15">
      <c r="A19" s="207" t="s">
        <v>106</v>
      </c>
      <c r="B19" s="110">
        <f>B16+B17+B18</f>
        <v>34213.85</v>
      </c>
      <c r="C19" s="214" t="s">
        <v>83</v>
      </c>
      <c r="D19" s="106">
        <f>D16+D17+D18</f>
        <v>30080</v>
      </c>
    </row>
    <row r="20" spans="1:4" s="192" customFormat="1" ht="30" customHeight="1" x14ac:dyDescent="0.15">
      <c r="A20" s="210" t="s">
        <v>70</v>
      </c>
      <c r="B20" s="215" t="s">
        <v>70</v>
      </c>
      <c r="C20" s="120" t="s">
        <v>84</v>
      </c>
      <c r="D20" s="106">
        <f>B19-D19</f>
        <v>4133.8499999999985</v>
      </c>
    </row>
    <row r="21" spans="1:4" s="192" customFormat="1" ht="30" customHeight="1" x14ac:dyDescent="0.15">
      <c r="A21" s="199" t="s">
        <v>107</v>
      </c>
      <c r="B21" s="127">
        <v>116475</v>
      </c>
      <c r="C21" s="213" t="s">
        <v>86</v>
      </c>
      <c r="D21" s="106">
        <f>B21+D20</f>
        <v>120608.85</v>
      </c>
    </row>
    <row r="22" spans="1:4" s="193" customFormat="1" ht="30" customHeight="1" x14ac:dyDescent="0.15">
      <c r="A22" s="216" t="s">
        <v>87</v>
      </c>
      <c r="B22" s="175">
        <f>B19+B21</f>
        <v>150688.85</v>
      </c>
      <c r="C22" s="217" t="s">
        <v>87</v>
      </c>
      <c r="D22" s="155">
        <f>D19+D21</f>
        <v>150688.85</v>
      </c>
    </row>
    <row r="23" spans="1:4" ht="24.95" customHeight="1" x14ac:dyDescent="0.15">
      <c r="A23" s="218"/>
      <c r="B23" s="219"/>
      <c r="C23" s="142"/>
      <c r="D23" s="144"/>
    </row>
    <row r="24" spans="1:4" ht="24.95" customHeight="1" x14ac:dyDescent="0.15">
      <c r="B24" s="131"/>
      <c r="D24" s="131"/>
    </row>
    <row r="25" spans="1:4" ht="24.95" customHeight="1" x14ac:dyDescent="0.15">
      <c r="B25" s="131"/>
      <c r="D25" s="131"/>
    </row>
    <row r="26" spans="1:4" ht="24.95" customHeight="1" x14ac:dyDescent="0.15">
      <c r="B26" s="131"/>
      <c r="D26" s="131"/>
    </row>
    <row r="27" spans="1:4" ht="24.95" customHeight="1" x14ac:dyDescent="0.15">
      <c r="B27" s="131"/>
      <c r="D27" s="131"/>
    </row>
    <row r="28" spans="1:4" ht="24.95" customHeight="1" x14ac:dyDescent="0.15">
      <c r="B28" s="131"/>
      <c r="D28" s="131"/>
    </row>
    <row r="29" spans="1:4" ht="24.95" customHeight="1" x14ac:dyDescent="0.15">
      <c r="B29" s="131"/>
      <c r="D29" s="131"/>
    </row>
    <row r="30" spans="1:4" ht="24.95" customHeight="1" x14ac:dyDescent="0.15">
      <c r="B30" s="131"/>
      <c r="D30" s="131"/>
    </row>
    <row r="31" spans="1:4" ht="16.5" x14ac:dyDescent="0.15">
      <c r="B31" s="131"/>
      <c r="D31" s="131"/>
    </row>
    <row r="32" spans="1:4" ht="16.5" x14ac:dyDescent="0.15">
      <c r="B32" s="131"/>
      <c r="D32" s="131"/>
    </row>
    <row r="33" spans="2:4" ht="16.5" x14ac:dyDescent="0.15">
      <c r="B33" s="131"/>
      <c r="D33" s="131"/>
    </row>
    <row r="34" spans="2:4" ht="16.5" x14ac:dyDescent="0.15">
      <c r="B34" s="131"/>
      <c r="D34" s="131"/>
    </row>
    <row r="35" spans="2:4" ht="16.5" x14ac:dyDescent="0.15">
      <c r="B35" s="131"/>
      <c r="D35" s="131"/>
    </row>
  </sheetData>
  <mergeCells count="1">
    <mergeCell ref="A2:D2"/>
  </mergeCells>
  <phoneticPr fontId="35" type="noConversion"/>
  <printOptions horizontalCentered="1"/>
  <pageMargins left="0.78680555555555598" right="0.59027777777777801" top="0.98402777777777795" bottom="0.78680555555555598" header="0.31388888888888899" footer="0.31388888888888899"/>
  <pageSetup paperSize="9" fitToWidth="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7"/>
  <sheetViews>
    <sheetView zoomScaleNormal="100" workbookViewId="0">
      <selection activeCell="H10" sqref="H10"/>
    </sheetView>
  </sheetViews>
  <sheetFormatPr defaultColWidth="9" defaultRowHeight="13.5" x14ac:dyDescent="0.15"/>
  <cols>
    <col min="1" max="1" width="29.625" style="101" customWidth="1"/>
    <col min="2" max="2" width="13.625" style="101" customWidth="1"/>
    <col min="3" max="3" width="29.625" style="101" customWidth="1"/>
    <col min="4" max="4" width="13.625" style="101" customWidth="1"/>
    <col min="5" max="16384" width="9" style="102"/>
  </cols>
  <sheetData>
    <row r="1" spans="1:4" s="1" customFormat="1" ht="24.95" customHeight="1" x14ac:dyDescent="0.15">
      <c r="A1" s="9" t="s">
        <v>108</v>
      </c>
      <c r="B1" s="9"/>
      <c r="C1" s="9"/>
      <c r="D1" s="9"/>
    </row>
    <row r="2" spans="1:4" s="285" customFormat="1" ht="45" customHeight="1" x14ac:dyDescent="0.15">
      <c r="A2" s="284" t="s">
        <v>109</v>
      </c>
      <c r="B2" s="284"/>
      <c r="C2" s="284"/>
      <c r="D2" s="284"/>
    </row>
    <row r="3" spans="1:4" s="2" customFormat="1" ht="20.100000000000001" customHeight="1" x14ac:dyDescent="0.15">
      <c r="A3" s="132"/>
      <c r="B3" s="132"/>
      <c r="C3" s="132"/>
      <c r="D3" s="104" t="s">
        <v>110</v>
      </c>
    </row>
    <row r="4" spans="1:4" s="2" customFormat="1" ht="20.100000000000001" customHeight="1" x14ac:dyDescent="0.15">
      <c r="A4" s="47"/>
      <c r="B4" s="47"/>
      <c r="C4" s="47"/>
      <c r="D4" s="49" t="s">
        <v>43</v>
      </c>
    </row>
    <row r="5" spans="1:4" s="3" customFormat="1" ht="30" customHeight="1" x14ac:dyDescent="0.15">
      <c r="A5" s="51" t="s">
        <v>15</v>
      </c>
      <c r="B5" s="51" t="s">
        <v>56</v>
      </c>
      <c r="C5" s="51" t="s">
        <v>15</v>
      </c>
      <c r="D5" s="51" t="s">
        <v>56</v>
      </c>
    </row>
    <row r="6" spans="1:4" s="99" customFormat="1" ht="30" customHeight="1" x14ac:dyDescent="0.15">
      <c r="A6" s="173" t="s">
        <v>57</v>
      </c>
      <c r="B6" s="176">
        <v>35667</v>
      </c>
      <c r="C6" s="177" t="s">
        <v>58</v>
      </c>
      <c r="D6" s="176">
        <v>65515</v>
      </c>
    </row>
    <row r="7" spans="1:4" s="99" customFormat="1" ht="30" customHeight="1" x14ac:dyDescent="0.15">
      <c r="A7" s="170" t="s">
        <v>59</v>
      </c>
      <c r="B7" s="178">
        <v>29770</v>
      </c>
      <c r="C7" s="177" t="s">
        <v>111</v>
      </c>
      <c r="D7" s="176">
        <v>645</v>
      </c>
    </row>
    <row r="8" spans="1:4" s="99" customFormat="1" ht="30" customHeight="1" x14ac:dyDescent="0.15">
      <c r="A8" s="170" t="s">
        <v>61</v>
      </c>
      <c r="B8" s="178">
        <v>24505</v>
      </c>
      <c r="C8" s="173" t="s">
        <v>112</v>
      </c>
      <c r="D8" s="176">
        <v>91</v>
      </c>
    </row>
    <row r="9" spans="1:4" s="99" customFormat="1" ht="30" customHeight="1" x14ac:dyDescent="0.15">
      <c r="A9" s="170" t="s">
        <v>63</v>
      </c>
      <c r="B9" s="179">
        <v>86</v>
      </c>
      <c r="C9" s="180" t="s">
        <v>70</v>
      </c>
      <c r="D9" s="181" t="s">
        <v>70</v>
      </c>
    </row>
    <row r="10" spans="1:4" s="99" customFormat="1" ht="30" customHeight="1" x14ac:dyDescent="0.15">
      <c r="A10" s="182" t="s">
        <v>113</v>
      </c>
      <c r="B10" s="183">
        <v>700</v>
      </c>
      <c r="C10" s="180" t="s">
        <v>70</v>
      </c>
      <c r="D10" s="181" t="s">
        <v>70</v>
      </c>
    </row>
    <row r="11" spans="1:4" s="99" customFormat="1" ht="30" customHeight="1" x14ac:dyDescent="0.15">
      <c r="A11" s="170" t="s">
        <v>114</v>
      </c>
      <c r="B11" s="179">
        <v>28</v>
      </c>
      <c r="C11" s="180" t="s">
        <v>70</v>
      </c>
      <c r="D11" s="181" t="s">
        <v>70</v>
      </c>
    </row>
    <row r="12" spans="1:4" s="99" customFormat="1" ht="30" customHeight="1" x14ac:dyDescent="0.15">
      <c r="A12" s="170" t="s">
        <v>71</v>
      </c>
      <c r="B12" s="183"/>
      <c r="C12" s="180" t="s">
        <v>70</v>
      </c>
      <c r="D12" s="184" t="s">
        <v>70</v>
      </c>
    </row>
    <row r="13" spans="1:4" s="99" customFormat="1" ht="30" customHeight="1" x14ac:dyDescent="0.15">
      <c r="A13" s="105" t="s">
        <v>115</v>
      </c>
      <c r="B13" s="178">
        <f>B6+B7+B9+B10+B11</f>
        <v>66251</v>
      </c>
      <c r="C13" s="105" t="s">
        <v>116</v>
      </c>
      <c r="D13" s="176">
        <f>D6+D7+D8</f>
        <v>66251</v>
      </c>
    </row>
    <row r="14" spans="1:4" s="99" customFormat="1" ht="30" customHeight="1" x14ac:dyDescent="0.15">
      <c r="A14" s="170" t="s">
        <v>117</v>
      </c>
      <c r="B14" s="178"/>
      <c r="C14" s="170" t="s">
        <v>118</v>
      </c>
      <c r="D14" s="179">
        <v>0</v>
      </c>
    </row>
    <row r="15" spans="1:4" s="99" customFormat="1" ht="30" customHeight="1" x14ac:dyDescent="0.15">
      <c r="A15" s="170" t="s">
        <v>119</v>
      </c>
      <c r="B15" s="178"/>
      <c r="C15" s="170" t="s">
        <v>120</v>
      </c>
      <c r="D15" s="185">
        <v>0</v>
      </c>
    </row>
    <row r="16" spans="1:4" s="99" customFormat="1" ht="30" customHeight="1" x14ac:dyDescent="0.15">
      <c r="A16" s="105" t="s">
        <v>121</v>
      </c>
      <c r="B16" s="186">
        <f>B13+B14+B15</f>
        <v>66251</v>
      </c>
      <c r="C16" s="105" t="s">
        <v>122</v>
      </c>
      <c r="D16" s="176">
        <f>D13+D14+D15</f>
        <v>66251</v>
      </c>
    </row>
    <row r="17" spans="1:4" s="99" customFormat="1" ht="30" customHeight="1" x14ac:dyDescent="0.15">
      <c r="A17" s="139" t="s">
        <v>70</v>
      </c>
      <c r="B17" s="126" t="s">
        <v>70</v>
      </c>
      <c r="C17" s="105" t="s">
        <v>123</v>
      </c>
      <c r="D17" s="118">
        <f>B16-D16</f>
        <v>0</v>
      </c>
    </row>
    <row r="18" spans="1:4" s="99" customFormat="1" ht="30" customHeight="1" x14ac:dyDescent="0.15">
      <c r="A18" s="105" t="s">
        <v>124</v>
      </c>
      <c r="B18" s="127">
        <v>-82355</v>
      </c>
      <c r="C18" s="105" t="s">
        <v>125</v>
      </c>
      <c r="D18" s="176">
        <f>B18+D17</f>
        <v>-82355</v>
      </c>
    </row>
    <row r="19" spans="1:4" s="100" customFormat="1" ht="30" customHeight="1" x14ac:dyDescent="0.15">
      <c r="A19" s="128" t="s">
        <v>87</v>
      </c>
      <c r="B19" s="187">
        <f>B16+B18</f>
        <v>-16104</v>
      </c>
      <c r="C19" s="128" t="s">
        <v>87</v>
      </c>
      <c r="D19" s="188">
        <f>D16+D18</f>
        <v>-16104</v>
      </c>
    </row>
    <row r="20" spans="1:4" ht="24.95" customHeight="1" x14ac:dyDescent="0.15">
      <c r="B20" s="131"/>
      <c r="D20" s="131"/>
    </row>
    <row r="21" spans="1:4" ht="24.95" customHeight="1" x14ac:dyDescent="0.15">
      <c r="B21" s="131"/>
      <c r="D21" s="131"/>
    </row>
    <row r="22" spans="1:4" ht="24.95" customHeight="1" x14ac:dyDescent="0.15">
      <c r="B22" s="131"/>
      <c r="D22" s="131"/>
    </row>
    <row r="23" spans="1:4" ht="16.5" x14ac:dyDescent="0.15">
      <c r="B23" s="131"/>
      <c r="D23" s="131"/>
    </row>
    <row r="24" spans="1:4" ht="16.5" x14ac:dyDescent="0.15">
      <c r="B24" s="131"/>
      <c r="D24" s="131"/>
    </row>
    <row r="25" spans="1:4" ht="16.5" x14ac:dyDescent="0.15">
      <c r="B25" s="131"/>
      <c r="D25" s="131"/>
    </row>
    <row r="26" spans="1:4" ht="16.5" x14ac:dyDescent="0.15">
      <c r="B26" s="131"/>
      <c r="D26" s="131"/>
    </row>
    <row r="27" spans="1:4" ht="16.5" x14ac:dyDescent="0.15">
      <c r="B27" s="131"/>
      <c r="D27" s="131"/>
    </row>
  </sheetData>
  <mergeCells count="1">
    <mergeCell ref="A2:D2"/>
  </mergeCells>
  <phoneticPr fontId="35" type="noConversion"/>
  <printOptions horizontalCentered="1"/>
  <pageMargins left="0.78680555555555598" right="0.59027777777777801" top="0.98402777777777795" bottom="0.78680555555555598" header="0.31388888888888899" footer="0.31388888888888899"/>
  <pageSetup paperSize="9" fitToWidth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4"/>
  <sheetViews>
    <sheetView zoomScaleNormal="100" workbookViewId="0">
      <selection activeCell="C10" sqref="C10"/>
    </sheetView>
  </sheetViews>
  <sheetFormatPr defaultColWidth="9" defaultRowHeight="13.5" x14ac:dyDescent="0.15"/>
  <cols>
    <col min="1" max="1" width="29.375" style="101" customWidth="1"/>
    <col min="2" max="2" width="13.625" style="101" customWidth="1"/>
    <col min="3" max="3" width="23.625" style="101" customWidth="1"/>
    <col min="4" max="4" width="19.625" style="101" customWidth="1"/>
    <col min="5" max="16384" width="9" style="102"/>
  </cols>
  <sheetData>
    <row r="1" spans="1:4" s="1" customFormat="1" ht="24.95" customHeight="1" x14ac:dyDescent="0.15">
      <c r="A1" s="9" t="s">
        <v>126</v>
      </c>
      <c r="B1" s="9"/>
      <c r="C1" s="9"/>
      <c r="D1" s="9"/>
    </row>
    <row r="2" spans="1:4" s="285" customFormat="1" ht="30" customHeight="1" x14ac:dyDescent="0.15">
      <c r="A2" s="284" t="s">
        <v>281</v>
      </c>
      <c r="B2" s="284"/>
      <c r="C2" s="284"/>
      <c r="D2" s="284"/>
    </row>
    <row r="3" spans="1:4" s="2" customFormat="1" ht="15" x14ac:dyDescent="0.15">
      <c r="A3" s="132"/>
      <c r="B3" s="132"/>
      <c r="C3" s="132"/>
      <c r="D3" s="104" t="s">
        <v>127</v>
      </c>
    </row>
    <row r="4" spans="1:4" s="2" customFormat="1" ht="15" x14ac:dyDescent="0.15">
      <c r="A4" s="11"/>
      <c r="B4" s="11"/>
      <c r="C4" s="11"/>
      <c r="D4" s="13" t="s">
        <v>43</v>
      </c>
    </row>
    <row r="5" spans="1:4" s="3" customFormat="1" ht="20.100000000000001" customHeight="1" x14ac:dyDescent="0.15">
      <c r="A5" s="282" t="s">
        <v>15</v>
      </c>
      <c r="B5" s="280" t="s">
        <v>56</v>
      </c>
      <c r="C5" s="281"/>
      <c r="D5" s="281"/>
    </row>
    <row r="6" spans="1:4" s="3" customFormat="1" ht="30" customHeight="1" x14ac:dyDescent="0.15">
      <c r="A6" s="283"/>
      <c r="B6" s="161" t="s">
        <v>128</v>
      </c>
      <c r="C6" s="162" t="s">
        <v>129</v>
      </c>
      <c r="D6" s="163" t="s">
        <v>130</v>
      </c>
    </row>
    <row r="7" spans="1:4" s="99" customFormat="1" ht="20.100000000000001" customHeight="1" x14ac:dyDescent="0.15">
      <c r="A7" s="164" t="s">
        <v>131</v>
      </c>
      <c r="B7" s="118">
        <f>C7+D7</f>
        <v>42492</v>
      </c>
      <c r="C7" s="118">
        <f>C8+C9</f>
        <v>28642</v>
      </c>
      <c r="D7" s="118">
        <f>D8+D9</f>
        <v>13850</v>
      </c>
    </row>
    <row r="8" spans="1:4" s="99" customFormat="1" ht="20.100000000000001" customHeight="1" x14ac:dyDescent="0.15">
      <c r="A8" s="164" t="s">
        <v>132</v>
      </c>
      <c r="B8" s="118">
        <f>C8+D8</f>
        <v>38795</v>
      </c>
      <c r="C8" s="118">
        <v>26150</v>
      </c>
      <c r="D8" s="118">
        <v>12645</v>
      </c>
    </row>
    <row r="9" spans="1:4" s="99" customFormat="1" ht="20.100000000000001" customHeight="1" x14ac:dyDescent="0.15">
      <c r="A9" s="164" t="s">
        <v>133</v>
      </c>
      <c r="B9" s="118">
        <f>C9+D9</f>
        <v>3697</v>
      </c>
      <c r="C9" s="118">
        <v>2492</v>
      </c>
      <c r="D9" s="118">
        <v>1205</v>
      </c>
    </row>
    <row r="10" spans="1:4" s="99" customFormat="1" ht="20.100000000000001" customHeight="1" x14ac:dyDescent="0.15">
      <c r="A10" s="164" t="s">
        <v>59</v>
      </c>
      <c r="B10" s="118">
        <f>C10</f>
        <v>15</v>
      </c>
      <c r="C10" s="118">
        <v>15</v>
      </c>
      <c r="D10" s="116" t="s">
        <v>70</v>
      </c>
    </row>
    <row r="11" spans="1:4" s="99" customFormat="1" ht="20.100000000000001" customHeight="1" x14ac:dyDescent="0.15">
      <c r="A11" s="164" t="s">
        <v>63</v>
      </c>
      <c r="B11" s="118">
        <f>C11+D11</f>
        <v>1157</v>
      </c>
      <c r="C11" s="118">
        <v>763</v>
      </c>
      <c r="D11" s="118">
        <v>394</v>
      </c>
    </row>
    <row r="12" spans="1:4" s="99" customFormat="1" ht="20.100000000000001" customHeight="1" x14ac:dyDescent="0.15">
      <c r="A12" s="164" t="s">
        <v>113</v>
      </c>
      <c r="B12" s="118">
        <f>D12</f>
        <v>48</v>
      </c>
      <c r="C12" s="116" t="s">
        <v>70</v>
      </c>
      <c r="D12" s="118">
        <v>48</v>
      </c>
    </row>
    <row r="13" spans="1:4" s="99" customFormat="1" ht="20.100000000000001" customHeight="1" x14ac:dyDescent="0.15">
      <c r="A13" s="165" t="s">
        <v>114</v>
      </c>
      <c r="B13" s="118">
        <f>C13+D13</f>
        <v>0</v>
      </c>
      <c r="C13" s="118"/>
      <c r="D13" s="118"/>
    </row>
    <row r="14" spans="1:4" s="99" customFormat="1" ht="20.100000000000001" customHeight="1" x14ac:dyDescent="0.15">
      <c r="A14" s="164" t="s">
        <v>71</v>
      </c>
      <c r="B14" s="118">
        <f>C14</f>
        <v>0</v>
      </c>
      <c r="C14" s="118"/>
      <c r="D14" s="116" t="s">
        <v>70</v>
      </c>
    </row>
    <row r="15" spans="1:4" s="99" customFormat="1" ht="20.100000000000001" customHeight="1" x14ac:dyDescent="0.15">
      <c r="A15" s="164" t="s">
        <v>115</v>
      </c>
      <c r="B15" s="118">
        <f t="shared" ref="B15:B24" si="0">C15+D15</f>
        <v>43712</v>
      </c>
      <c r="C15" s="118">
        <f>C7+C10+C11+C13</f>
        <v>29420</v>
      </c>
      <c r="D15" s="118">
        <f>D7+D11+D12+D13</f>
        <v>14292</v>
      </c>
    </row>
    <row r="16" spans="1:4" s="99" customFormat="1" ht="20.100000000000001" customHeight="1" x14ac:dyDescent="0.15">
      <c r="A16" s="164" t="s">
        <v>117</v>
      </c>
      <c r="B16" s="118">
        <f t="shared" si="0"/>
        <v>0</v>
      </c>
      <c r="C16" s="118"/>
      <c r="D16" s="118"/>
    </row>
    <row r="17" spans="1:4" s="99" customFormat="1" ht="20.100000000000001" customHeight="1" x14ac:dyDescent="0.15">
      <c r="A17" s="164" t="s">
        <v>119</v>
      </c>
      <c r="B17" s="118">
        <f t="shared" si="0"/>
        <v>0</v>
      </c>
      <c r="C17" s="118"/>
      <c r="D17" s="118"/>
    </row>
    <row r="18" spans="1:4" s="99" customFormat="1" ht="20.100000000000001" customHeight="1" x14ac:dyDescent="0.15">
      <c r="A18" s="164" t="s">
        <v>121</v>
      </c>
      <c r="B18" s="118">
        <f t="shared" si="0"/>
        <v>43712</v>
      </c>
      <c r="C18" s="118">
        <f>C15+C16+C17</f>
        <v>29420</v>
      </c>
      <c r="D18" s="118">
        <f>D15+D16+D17</f>
        <v>14292</v>
      </c>
    </row>
    <row r="19" spans="1:4" s="99" customFormat="1" ht="20.100000000000001" customHeight="1" x14ac:dyDescent="0.15">
      <c r="A19" s="164" t="s">
        <v>124</v>
      </c>
      <c r="B19" s="127">
        <f t="shared" si="0"/>
        <v>82733</v>
      </c>
      <c r="C19" s="118">
        <v>32853</v>
      </c>
      <c r="D19" s="118">
        <v>49880</v>
      </c>
    </row>
    <row r="20" spans="1:4" s="100" customFormat="1" ht="20.100000000000001" customHeight="1" x14ac:dyDescent="0.15">
      <c r="A20" s="166" t="s">
        <v>134</v>
      </c>
      <c r="B20" s="167">
        <f t="shared" si="0"/>
        <v>126445</v>
      </c>
      <c r="C20" s="167">
        <f>C18+C19</f>
        <v>62273</v>
      </c>
      <c r="D20" s="167">
        <f>D18+D19</f>
        <v>64172</v>
      </c>
    </row>
    <row r="21" spans="1:4" s="99" customFormat="1" ht="20.100000000000001" customHeight="1" x14ac:dyDescent="0.15">
      <c r="A21" s="168" t="s">
        <v>135</v>
      </c>
      <c r="B21" s="169">
        <f t="shared" si="0"/>
        <v>41819</v>
      </c>
      <c r="C21" s="169">
        <f>C22+C23+C24+C25</f>
        <v>27954</v>
      </c>
      <c r="D21" s="169">
        <f>D22+D23+D24</f>
        <v>13865</v>
      </c>
    </row>
    <row r="22" spans="1:4" s="99" customFormat="1" ht="20.100000000000001" customHeight="1" x14ac:dyDescent="0.15">
      <c r="A22" s="170" t="s">
        <v>136</v>
      </c>
      <c r="B22" s="118">
        <f t="shared" si="0"/>
        <v>18019</v>
      </c>
      <c r="C22" s="118">
        <v>17400</v>
      </c>
      <c r="D22" s="118">
        <v>619</v>
      </c>
    </row>
    <row r="23" spans="1:4" s="99" customFormat="1" ht="20.100000000000001" customHeight="1" x14ac:dyDescent="0.15">
      <c r="A23" s="170" t="s">
        <v>137</v>
      </c>
      <c r="B23" s="118">
        <f t="shared" si="0"/>
        <v>21787</v>
      </c>
      <c r="C23" s="118">
        <v>8541</v>
      </c>
      <c r="D23" s="118">
        <v>13246</v>
      </c>
    </row>
    <row r="24" spans="1:4" s="99" customFormat="1" ht="20.100000000000001" customHeight="1" x14ac:dyDescent="0.15">
      <c r="A24" s="171" t="s">
        <v>138</v>
      </c>
      <c r="B24" s="118">
        <f t="shared" si="0"/>
        <v>77</v>
      </c>
      <c r="C24" s="118">
        <v>77</v>
      </c>
      <c r="D24" s="118"/>
    </row>
    <row r="25" spans="1:4" s="99" customFormat="1" ht="20.100000000000001" customHeight="1" x14ac:dyDescent="0.15">
      <c r="A25" s="172" t="s">
        <v>139</v>
      </c>
      <c r="B25" s="118">
        <f>C25</f>
        <v>1936</v>
      </c>
      <c r="C25" s="118">
        <v>1936</v>
      </c>
      <c r="D25" s="116" t="s">
        <v>70</v>
      </c>
    </row>
    <row r="26" spans="1:4" s="99" customFormat="1" ht="20.100000000000001" customHeight="1" x14ac:dyDescent="0.15">
      <c r="A26" s="173" t="s">
        <v>111</v>
      </c>
      <c r="B26" s="118">
        <f>D26</f>
        <v>397</v>
      </c>
      <c r="C26" s="116" t="s">
        <v>70</v>
      </c>
      <c r="D26" s="118">
        <v>397</v>
      </c>
    </row>
    <row r="27" spans="1:4" s="99" customFormat="1" ht="20.100000000000001" customHeight="1" x14ac:dyDescent="0.15">
      <c r="A27" s="170" t="s">
        <v>112</v>
      </c>
      <c r="B27" s="118">
        <f t="shared" ref="B27:B34" si="1">C27+D27</f>
        <v>33</v>
      </c>
      <c r="C27" s="118">
        <v>33</v>
      </c>
      <c r="D27" s="118"/>
    </row>
    <row r="28" spans="1:4" s="99" customFormat="1" ht="20.100000000000001" customHeight="1" x14ac:dyDescent="0.15">
      <c r="A28" s="170" t="s">
        <v>116</v>
      </c>
      <c r="B28" s="118">
        <f t="shared" si="1"/>
        <v>42249</v>
      </c>
      <c r="C28" s="118">
        <f>C21+C27</f>
        <v>27987</v>
      </c>
      <c r="D28" s="118">
        <f>D21+D26+D27</f>
        <v>14262</v>
      </c>
    </row>
    <row r="29" spans="1:4" s="99" customFormat="1" ht="20.100000000000001" customHeight="1" x14ac:dyDescent="0.15">
      <c r="A29" s="170" t="s">
        <v>118</v>
      </c>
      <c r="B29" s="118">
        <f t="shared" si="1"/>
        <v>0</v>
      </c>
      <c r="C29" s="118"/>
      <c r="D29" s="118"/>
    </row>
    <row r="30" spans="1:4" s="99" customFormat="1" ht="20.100000000000001" customHeight="1" x14ac:dyDescent="0.15">
      <c r="A30" s="170" t="s">
        <v>120</v>
      </c>
      <c r="B30" s="118">
        <f t="shared" si="1"/>
        <v>0</v>
      </c>
      <c r="C30" s="118"/>
      <c r="D30" s="118"/>
    </row>
    <row r="31" spans="1:4" s="99" customFormat="1" ht="20.100000000000001" customHeight="1" x14ac:dyDescent="0.15">
      <c r="A31" s="170" t="s">
        <v>122</v>
      </c>
      <c r="B31" s="118">
        <f t="shared" si="1"/>
        <v>42249</v>
      </c>
      <c r="C31" s="118">
        <f>C28+C29+C30</f>
        <v>27987</v>
      </c>
      <c r="D31" s="118">
        <f>D28+D29+D30</f>
        <v>14262</v>
      </c>
    </row>
    <row r="32" spans="1:4" s="99" customFormat="1" ht="20.100000000000001" customHeight="1" x14ac:dyDescent="0.15">
      <c r="A32" s="170" t="s">
        <v>123</v>
      </c>
      <c r="B32" s="118">
        <f t="shared" si="1"/>
        <v>1463</v>
      </c>
      <c r="C32" s="118">
        <f>C18-C31</f>
        <v>1433</v>
      </c>
      <c r="D32" s="118">
        <f>D18-D31</f>
        <v>30</v>
      </c>
    </row>
    <row r="33" spans="1:4" s="99" customFormat="1" ht="20.100000000000001" customHeight="1" x14ac:dyDescent="0.15">
      <c r="A33" s="170" t="s">
        <v>125</v>
      </c>
      <c r="B33" s="118">
        <f t="shared" si="1"/>
        <v>84196</v>
      </c>
      <c r="C33" s="118">
        <f>C19+C32</f>
        <v>34286</v>
      </c>
      <c r="D33" s="118">
        <f>D19+D32</f>
        <v>49910</v>
      </c>
    </row>
    <row r="34" spans="1:4" s="100" customFormat="1" ht="20.100000000000001" customHeight="1" x14ac:dyDescent="0.15">
      <c r="A34" s="174" t="s">
        <v>140</v>
      </c>
      <c r="B34" s="175">
        <f t="shared" si="1"/>
        <v>126445</v>
      </c>
      <c r="C34" s="175">
        <f>C31+C33</f>
        <v>62273</v>
      </c>
      <c r="D34" s="175">
        <f>D31+D33</f>
        <v>64172</v>
      </c>
    </row>
  </sheetData>
  <mergeCells count="3">
    <mergeCell ref="B5:D5"/>
    <mergeCell ref="A5:A6"/>
    <mergeCell ref="A2:D2"/>
  </mergeCells>
  <phoneticPr fontId="35" type="noConversion"/>
  <printOptions horizontalCentered="1"/>
  <pageMargins left="0.78680555555555598" right="0.59027777777777801" top="0.98402777777777795" bottom="0.78680555555555598" header="0.31388888888888899" footer="0.31388888888888899"/>
  <pageSetup paperSize="9" fitToWidth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35"/>
  <sheetViews>
    <sheetView workbookViewId="0">
      <selection activeCell="A2" sqref="A2:D2"/>
    </sheetView>
  </sheetViews>
  <sheetFormatPr defaultColWidth="9" defaultRowHeight="13.5" x14ac:dyDescent="0.15"/>
  <cols>
    <col min="1" max="1" width="33.625" style="101" customWidth="1"/>
    <col min="2" max="2" width="13.625" style="101" customWidth="1"/>
    <col min="3" max="3" width="27.625" style="101" customWidth="1"/>
    <col min="4" max="4" width="13.625" style="101" customWidth="1"/>
    <col min="5" max="16384" width="9" style="102"/>
  </cols>
  <sheetData>
    <row r="1" spans="1:4" s="1" customFormat="1" ht="24.95" customHeight="1" x14ac:dyDescent="0.15">
      <c r="A1" s="9" t="s">
        <v>141</v>
      </c>
      <c r="B1" s="9"/>
      <c r="C1" s="9"/>
      <c r="D1" s="9"/>
    </row>
    <row r="2" spans="1:4" s="285" customFormat="1" ht="45" customHeight="1" x14ac:dyDescent="0.15">
      <c r="A2" s="284" t="s">
        <v>142</v>
      </c>
      <c r="B2" s="284"/>
      <c r="C2" s="284"/>
      <c r="D2" s="284"/>
    </row>
    <row r="3" spans="1:4" s="2" customFormat="1" ht="20.100000000000001" customHeight="1" x14ac:dyDescent="0.15">
      <c r="A3" s="132"/>
      <c r="B3" s="132"/>
      <c r="C3" s="145"/>
      <c r="D3" s="104" t="s">
        <v>143</v>
      </c>
    </row>
    <row r="4" spans="1:4" s="2" customFormat="1" ht="20.100000000000001" customHeight="1" x14ac:dyDescent="0.15">
      <c r="A4" s="11"/>
      <c r="B4" s="11"/>
      <c r="C4" s="146"/>
      <c r="D4" s="13" t="s">
        <v>43</v>
      </c>
    </row>
    <row r="5" spans="1:4" s="3" customFormat="1" ht="30" customHeight="1" x14ac:dyDescent="0.15">
      <c r="A5" s="14" t="s">
        <v>15</v>
      </c>
      <c r="B5" s="14" t="s">
        <v>56</v>
      </c>
      <c r="C5" s="14" t="s">
        <v>15</v>
      </c>
      <c r="D5" s="14" t="s">
        <v>56</v>
      </c>
    </row>
    <row r="6" spans="1:4" s="99" customFormat="1" ht="30" customHeight="1" x14ac:dyDescent="0.15">
      <c r="A6" s="147" t="s">
        <v>131</v>
      </c>
      <c r="B6" s="106">
        <v>24855</v>
      </c>
      <c r="C6" s="123" t="s">
        <v>135</v>
      </c>
      <c r="D6" s="106">
        <f>D7+D8</f>
        <v>64297</v>
      </c>
    </row>
    <row r="7" spans="1:4" s="99" customFormat="1" ht="30" customHeight="1" x14ac:dyDescent="0.15">
      <c r="A7" s="147" t="s">
        <v>144</v>
      </c>
      <c r="B7" s="106"/>
      <c r="C7" s="123" t="s">
        <v>145</v>
      </c>
      <c r="D7" s="106">
        <v>54519</v>
      </c>
    </row>
    <row r="8" spans="1:4" s="99" customFormat="1" ht="30" customHeight="1" x14ac:dyDescent="0.15">
      <c r="A8" s="147" t="s">
        <v>146</v>
      </c>
      <c r="B8" s="106">
        <v>755</v>
      </c>
      <c r="C8" s="123" t="s">
        <v>147</v>
      </c>
      <c r="D8" s="106">
        <v>9778</v>
      </c>
    </row>
    <row r="9" spans="1:4" s="99" customFormat="1" ht="30" customHeight="1" x14ac:dyDescent="0.15">
      <c r="A9" s="147" t="s">
        <v>148</v>
      </c>
      <c r="B9" s="106">
        <v>703</v>
      </c>
      <c r="C9" s="123" t="s">
        <v>149</v>
      </c>
      <c r="D9" s="106">
        <v>6036</v>
      </c>
    </row>
    <row r="10" spans="1:4" s="99" customFormat="1" ht="30" customHeight="1" x14ac:dyDescent="0.15">
      <c r="A10" s="147" t="s">
        <v>59</v>
      </c>
      <c r="B10" s="106">
        <v>45560</v>
      </c>
      <c r="C10" s="123" t="s">
        <v>112</v>
      </c>
      <c r="D10" s="106">
        <v>24</v>
      </c>
    </row>
    <row r="11" spans="1:4" s="99" customFormat="1" ht="30" customHeight="1" x14ac:dyDescent="0.15">
      <c r="A11" s="147" t="s">
        <v>150</v>
      </c>
      <c r="B11" s="106">
        <v>45449</v>
      </c>
      <c r="C11" s="148" t="s">
        <v>70</v>
      </c>
      <c r="D11" s="149" t="s">
        <v>70</v>
      </c>
    </row>
    <row r="12" spans="1:4" s="99" customFormat="1" ht="30" customHeight="1" x14ac:dyDescent="0.15">
      <c r="A12" s="147" t="s">
        <v>63</v>
      </c>
      <c r="B12" s="106">
        <v>950</v>
      </c>
      <c r="C12" s="148" t="s">
        <v>70</v>
      </c>
      <c r="D12" s="149" t="s">
        <v>70</v>
      </c>
    </row>
    <row r="13" spans="1:4" s="99" customFormat="1" ht="30" customHeight="1" x14ac:dyDescent="0.15">
      <c r="A13" s="147" t="s">
        <v>151</v>
      </c>
      <c r="B13" s="106"/>
      <c r="C13" s="148" t="s">
        <v>70</v>
      </c>
      <c r="D13" s="149" t="s">
        <v>70</v>
      </c>
    </row>
    <row r="14" spans="1:4" s="99" customFormat="1" ht="30" customHeight="1" x14ac:dyDescent="0.15">
      <c r="A14" s="147" t="s">
        <v>152</v>
      </c>
      <c r="B14" s="106">
        <f>B6+B10+B12+B13</f>
        <v>71365</v>
      </c>
      <c r="C14" s="123" t="s">
        <v>116</v>
      </c>
      <c r="D14" s="106">
        <f>D6+D9+D10</f>
        <v>70357</v>
      </c>
    </row>
    <row r="15" spans="1:4" s="99" customFormat="1" ht="30" customHeight="1" x14ac:dyDescent="0.15">
      <c r="A15" s="147" t="s">
        <v>153</v>
      </c>
      <c r="B15" s="106"/>
      <c r="C15" s="123" t="s">
        <v>118</v>
      </c>
      <c r="D15" s="106"/>
    </row>
    <row r="16" spans="1:4" s="99" customFormat="1" ht="30" customHeight="1" x14ac:dyDescent="0.15">
      <c r="A16" s="150" t="s">
        <v>154</v>
      </c>
      <c r="B16" s="106"/>
      <c r="C16" s="123" t="s">
        <v>120</v>
      </c>
      <c r="D16" s="106"/>
    </row>
    <row r="17" spans="1:4" s="99" customFormat="1" ht="30" customHeight="1" x14ac:dyDescent="0.15">
      <c r="A17" s="151" t="s">
        <v>155</v>
      </c>
      <c r="B17" s="106">
        <f>B14+B15+B16</f>
        <v>71365</v>
      </c>
      <c r="C17" s="123" t="s">
        <v>122</v>
      </c>
      <c r="D17" s="106">
        <f>D14+D15+D16</f>
        <v>70357</v>
      </c>
    </row>
    <row r="18" spans="1:4" s="99" customFormat="1" ht="30" customHeight="1" x14ac:dyDescent="0.15">
      <c r="A18" s="152" t="s">
        <v>70</v>
      </c>
      <c r="B18" s="106"/>
      <c r="C18" s="123" t="s">
        <v>123</v>
      </c>
      <c r="D18" s="110">
        <f>B17-D17</f>
        <v>1008</v>
      </c>
    </row>
    <row r="19" spans="1:4" s="99" customFormat="1" ht="30" customHeight="1" x14ac:dyDescent="0.15">
      <c r="A19" s="153" t="s">
        <v>156</v>
      </c>
      <c r="B19" s="127">
        <v>55102</v>
      </c>
      <c r="C19" s="123" t="s">
        <v>125</v>
      </c>
      <c r="D19" s="121">
        <f>B19+D18</f>
        <v>56110</v>
      </c>
    </row>
    <row r="20" spans="1:4" s="100" customFormat="1" ht="30" customHeight="1" x14ac:dyDescent="0.15">
      <c r="A20" s="154" t="s">
        <v>87</v>
      </c>
      <c r="B20" s="155">
        <f>B17+B19</f>
        <v>126467</v>
      </c>
      <c r="C20" s="156" t="s">
        <v>87</v>
      </c>
      <c r="D20" s="155">
        <f>D17+D19</f>
        <v>126467</v>
      </c>
    </row>
    <row r="21" spans="1:4" s="99" customFormat="1" ht="24.95" customHeight="1" x14ac:dyDescent="0.15">
      <c r="A21" s="157"/>
      <c r="B21" s="158"/>
      <c r="C21" s="159"/>
      <c r="D21" s="160"/>
    </row>
    <row r="22" spans="1:4" ht="24.95" customHeight="1" x14ac:dyDescent="0.15">
      <c r="B22" s="131"/>
      <c r="D22" s="131"/>
    </row>
    <row r="23" spans="1:4" ht="24.95" customHeight="1" x14ac:dyDescent="0.15">
      <c r="B23" s="131"/>
      <c r="D23" s="131"/>
    </row>
    <row r="24" spans="1:4" ht="24.95" customHeight="1" x14ac:dyDescent="0.15">
      <c r="B24" s="131"/>
      <c r="D24" s="131"/>
    </row>
    <row r="25" spans="1:4" ht="24.95" customHeight="1" x14ac:dyDescent="0.15">
      <c r="B25" s="131"/>
      <c r="D25" s="131"/>
    </row>
    <row r="26" spans="1:4" ht="24.95" customHeight="1" x14ac:dyDescent="0.15">
      <c r="B26" s="131"/>
      <c r="D26" s="131"/>
    </row>
    <row r="27" spans="1:4" ht="24.95" customHeight="1" x14ac:dyDescent="0.15">
      <c r="B27" s="131"/>
      <c r="D27" s="131"/>
    </row>
    <row r="28" spans="1:4" ht="24.95" customHeight="1" x14ac:dyDescent="0.15">
      <c r="B28" s="131"/>
      <c r="D28" s="131"/>
    </row>
    <row r="29" spans="1:4" ht="24.95" customHeight="1" x14ac:dyDescent="0.15">
      <c r="B29" s="131"/>
      <c r="D29" s="131"/>
    </row>
    <row r="30" spans="1:4" ht="24.95" customHeight="1" x14ac:dyDescent="0.15">
      <c r="B30" s="131"/>
      <c r="D30" s="131"/>
    </row>
    <row r="31" spans="1:4" ht="16.5" x14ac:dyDescent="0.15">
      <c r="B31" s="131"/>
      <c r="D31" s="131"/>
    </row>
    <row r="32" spans="1:4" ht="16.5" x14ac:dyDescent="0.15">
      <c r="B32" s="131"/>
      <c r="D32" s="131"/>
    </row>
    <row r="33" spans="2:4" ht="16.5" x14ac:dyDescent="0.15">
      <c r="B33" s="131"/>
      <c r="D33" s="131"/>
    </row>
    <row r="34" spans="2:4" ht="16.5" x14ac:dyDescent="0.15">
      <c r="B34" s="131"/>
      <c r="D34" s="131"/>
    </row>
    <row r="35" spans="2:4" ht="16.5" x14ac:dyDescent="0.15">
      <c r="B35" s="131"/>
      <c r="D35" s="131"/>
    </row>
  </sheetData>
  <mergeCells count="1">
    <mergeCell ref="A2:D2"/>
  </mergeCells>
  <phoneticPr fontId="35" type="noConversion"/>
  <printOptions horizontalCentered="1"/>
  <pageMargins left="0.78680555555555598" right="0.59027777777777801" top="0.98402777777777795" bottom="0.78680555555555598" header="0.31388888888888899" footer="0.31388888888888899"/>
  <pageSetup paperSize="9" fitToWidth="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5"/>
  <sheetViews>
    <sheetView workbookViewId="0">
      <selection activeCell="A2" sqref="A2:D2"/>
    </sheetView>
  </sheetViews>
  <sheetFormatPr defaultColWidth="9" defaultRowHeight="13.5" x14ac:dyDescent="0.15"/>
  <cols>
    <col min="1" max="1" width="27.625" style="101" customWidth="1"/>
    <col min="2" max="2" width="13.625" style="101" customWidth="1"/>
    <col min="3" max="3" width="27.625" style="101" customWidth="1"/>
    <col min="4" max="4" width="13.625" style="101" customWidth="1"/>
    <col min="5" max="16384" width="9" style="102"/>
  </cols>
  <sheetData>
    <row r="1" spans="1:4" s="1" customFormat="1" ht="24.95" customHeight="1" x14ac:dyDescent="0.15">
      <c r="A1" s="9" t="s">
        <v>157</v>
      </c>
      <c r="B1" s="9"/>
      <c r="C1" s="9"/>
      <c r="D1" s="9"/>
    </row>
    <row r="2" spans="1:4" s="285" customFormat="1" ht="45" customHeight="1" x14ac:dyDescent="0.15">
      <c r="A2" s="284" t="s">
        <v>158</v>
      </c>
      <c r="B2" s="284"/>
      <c r="C2" s="284"/>
      <c r="D2" s="284"/>
    </row>
    <row r="3" spans="1:4" s="2" customFormat="1" ht="20.100000000000001" customHeight="1" x14ac:dyDescent="0.15">
      <c r="A3" s="132"/>
      <c r="B3" s="132"/>
      <c r="C3" s="132"/>
      <c r="D3" s="104" t="s">
        <v>159</v>
      </c>
    </row>
    <row r="4" spans="1:4" s="2" customFormat="1" ht="20.100000000000001" customHeight="1" x14ac:dyDescent="0.15">
      <c r="A4" s="11"/>
      <c r="B4" s="11"/>
      <c r="C4" s="11"/>
      <c r="D4" s="13" t="s">
        <v>43</v>
      </c>
    </row>
    <row r="5" spans="1:4" s="3" customFormat="1" ht="30" customHeight="1" x14ac:dyDescent="0.15">
      <c r="A5" s="14" t="s">
        <v>15</v>
      </c>
      <c r="B5" s="14" t="s">
        <v>56</v>
      </c>
      <c r="C5" s="14" t="s">
        <v>15</v>
      </c>
      <c r="D5" s="14" t="s">
        <v>56</v>
      </c>
    </row>
    <row r="6" spans="1:4" s="99" customFormat="1" ht="30" customHeight="1" x14ac:dyDescent="0.15">
      <c r="A6" s="105" t="s">
        <v>160</v>
      </c>
      <c r="B6" s="106">
        <v>2519</v>
      </c>
      <c r="C6" s="133" t="s">
        <v>161</v>
      </c>
      <c r="D6" s="106">
        <v>6230</v>
      </c>
    </row>
    <row r="7" spans="1:4" s="99" customFormat="1" ht="30" customHeight="1" x14ac:dyDescent="0.15">
      <c r="A7" s="105" t="s">
        <v>59</v>
      </c>
      <c r="B7" s="106">
        <v>3919</v>
      </c>
      <c r="C7" s="134" t="s">
        <v>162</v>
      </c>
      <c r="D7" s="110"/>
    </row>
    <row r="8" spans="1:4" s="99" customFormat="1" ht="30" customHeight="1" x14ac:dyDescent="0.15">
      <c r="A8" s="105" t="s">
        <v>63</v>
      </c>
      <c r="B8" s="106">
        <v>5</v>
      </c>
      <c r="C8" s="135" t="s">
        <v>163</v>
      </c>
      <c r="D8" s="121"/>
    </row>
    <row r="9" spans="1:4" s="99" customFormat="1" ht="30" customHeight="1" x14ac:dyDescent="0.15">
      <c r="A9" s="105" t="s">
        <v>151</v>
      </c>
      <c r="B9" s="106"/>
      <c r="C9" s="136" t="s">
        <v>164</v>
      </c>
      <c r="D9" s="106">
        <v>68</v>
      </c>
    </row>
    <row r="10" spans="1:4" s="99" customFormat="1" ht="30" customHeight="1" x14ac:dyDescent="0.15">
      <c r="A10" s="109" t="s">
        <v>71</v>
      </c>
      <c r="B10" s="110"/>
      <c r="C10" s="137" t="s">
        <v>165</v>
      </c>
      <c r="D10" s="110"/>
    </row>
    <row r="11" spans="1:4" s="99" customFormat="1" ht="30" customHeight="1" x14ac:dyDescent="0.15">
      <c r="A11" s="120" t="s">
        <v>152</v>
      </c>
      <c r="B11" s="121">
        <f>B6+B7+B8+B9</f>
        <v>6443</v>
      </c>
      <c r="C11" s="135" t="s">
        <v>166</v>
      </c>
      <c r="D11" s="121">
        <f>D6+D8+D9+D10</f>
        <v>6298</v>
      </c>
    </row>
    <row r="12" spans="1:4" s="99" customFormat="1" ht="30" customHeight="1" x14ac:dyDescent="0.15">
      <c r="A12" s="105" t="s">
        <v>153</v>
      </c>
      <c r="B12" s="106"/>
      <c r="C12" s="138" t="s">
        <v>167</v>
      </c>
      <c r="D12" s="106"/>
    </row>
    <row r="13" spans="1:4" s="99" customFormat="1" ht="30" customHeight="1" x14ac:dyDescent="0.15">
      <c r="A13" s="105" t="s">
        <v>154</v>
      </c>
      <c r="B13" s="106"/>
      <c r="C13" s="138" t="s">
        <v>168</v>
      </c>
      <c r="D13" s="106">
        <v>144</v>
      </c>
    </row>
    <row r="14" spans="1:4" s="99" customFormat="1" ht="30" customHeight="1" x14ac:dyDescent="0.15">
      <c r="A14" s="105" t="s">
        <v>155</v>
      </c>
      <c r="B14" s="106">
        <f>B11+B12+B13</f>
        <v>6443</v>
      </c>
      <c r="C14" s="138" t="s">
        <v>169</v>
      </c>
      <c r="D14" s="106">
        <f>D11+D12+D13</f>
        <v>6442</v>
      </c>
    </row>
    <row r="15" spans="1:4" s="99" customFormat="1" ht="30" customHeight="1" x14ac:dyDescent="0.15">
      <c r="A15" s="139"/>
      <c r="B15" s="106"/>
      <c r="C15" s="138" t="s">
        <v>170</v>
      </c>
      <c r="D15" s="124">
        <f>B14-D14</f>
        <v>1</v>
      </c>
    </row>
    <row r="16" spans="1:4" s="99" customFormat="1" ht="30" customHeight="1" x14ac:dyDescent="0.15">
      <c r="A16" s="105" t="s">
        <v>156</v>
      </c>
      <c r="B16" s="127">
        <v>-9275</v>
      </c>
      <c r="C16" s="138" t="s">
        <v>171</v>
      </c>
      <c r="D16" s="124">
        <f>B16+D15</f>
        <v>-9274</v>
      </c>
    </row>
    <row r="17" spans="1:4" s="100" customFormat="1" ht="30" customHeight="1" x14ac:dyDescent="0.15">
      <c r="A17" s="128" t="s">
        <v>87</v>
      </c>
      <c r="B17" s="129">
        <f>B14+B16</f>
        <v>-2832</v>
      </c>
      <c r="C17" s="140" t="s">
        <v>87</v>
      </c>
      <c r="D17" s="141">
        <f>D14+D16</f>
        <v>-2832</v>
      </c>
    </row>
    <row r="18" spans="1:4" ht="24.95" customHeight="1" x14ac:dyDescent="0.15">
      <c r="A18" s="142"/>
      <c r="B18" s="143"/>
      <c r="C18" s="142"/>
      <c r="D18" s="144"/>
    </row>
    <row r="19" spans="1:4" ht="24.95" customHeight="1" x14ac:dyDescent="0.15">
      <c r="B19" s="131"/>
      <c r="D19" s="131"/>
    </row>
    <row r="20" spans="1:4" ht="24.95" customHeight="1" x14ac:dyDescent="0.15">
      <c r="B20" s="131"/>
      <c r="D20" s="131"/>
    </row>
    <row r="21" spans="1:4" ht="24.95" customHeight="1" x14ac:dyDescent="0.15">
      <c r="B21" s="131"/>
      <c r="D21" s="131"/>
    </row>
    <row r="22" spans="1:4" ht="24.95" customHeight="1" x14ac:dyDescent="0.15">
      <c r="B22" s="131"/>
      <c r="D22" s="131"/>
    </row>
    <row r="23" spans="1:4" ht="24.95" customHeight="1" x14ac:dyDescent="0.15">
      <c r="B23" s="131"/>
      <c r="D23" s="131"/>
    </row>
    <row r="24" spans="1:4" ht="24.95" customHeight="1" x14ac:dyDescent="0.15">
      <c r="B24" s="131"/>
      <c r="D24" s="131"/>
    </row>
    <row r="25" spans="1:4" ht="24.95" customHeight="1" x14ac:dyDescent="0.15">
      <c r="B25" s="131"/>
      <c r="D25" s="131"/>
    </row>
    <row r="26" spans="1:4" ht="24.95" customHeight="1" x14ac:dyDescent="0.15">
      <c r="B26" s="131"/>
      <c r="D26" s="131"/>
    </row>
    <row r="27" spans="1:4" ht="24.95" customHeight="1" x14ac:dyDescent="0.15">
      <c r="B27" s="131"/>
      <c r="D27" s="131"/>
    </row>
    <row r="28" spans="1:4" ht="24.95" customHeight="1" x14ac:dyDescent="0.15">
      <c r="B28" s="131"/>
      <c r="D28" s="131"/>
    </row>
    <row r="29" spans="1:4" ht="24.95" customHeight="1" x14ac:dyDescent="0.15">
      <c r="B29" s="131"/>
      <c r="D29" s="131"/>
    </row>
    <row r="30" spans="1:4" ht="24.95" customHeight="1" x14ac:dyDescent="0.15">
      <c r="B30" s="131"/>
      <c r="D30" s="131"/>
    </row>
    <row r="31" spans="1:4" ht="16.5" x14ac:dyDescent="0.15">
      <c r="B31" s="131"/>
      <c r="D31" s="131"/>
    </row>
    <row r="32" spans="1:4" ht="16.5" x14ac:dyDescent="0.15">
      <c r="B32" s="131"/>
      <c r="D32" s="131"/>
    </row>
    <row r="33" spans="2:4" ht="16.5" x14ac:dyDescent="0.15">
      <c r="B33" s="131"/>
      <c r="D33" s="131"/>
    </row>
    <row r="34" spans="2:4" ht="16.5" x14ac:dyDescent="0.15">
      <c r="B34" s="131"/>
      <c r="D34" s="131"/>
    </row>
    <row r="35" spans="2:4" ht="16.5" x14ac:dyDescent="0.15">
      <c r="B35" s="131"/>
      <c r="D35" s="131"/>
    </row>
  </sheetData>
  <mergeCells count="1">
    <mergeCell ref="A2:D2"/>
  </mergeCells>
  <phoneticPr fontId="35" type="noConversion"/>
  <printOptions horizontalCentered="1"/>
  <pageMargins left="0.78680555555555598" right="0.59027777777777801" top="0.98402777777777795" bottom="0.78680555555555598" header="0.31388888888888899" footer="0.313888888888888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4</vt:i4>
      </vt:variant>
    </vt:vector>
  </HeadingPairs>
  <TitlesOfParts>
    <vt:vector size="17" baseType="lpstr">
      <vt:lpstr>预算目录</vt:lpstr>
      <vt:lpstr>2022年执行情况表</vt:lpstr>
      <vt:lpstr>预算总表</vt:lpstr>
      <vt:lpstr>企业职工基本养老收支预算表</vt:lpstr>
      <vt:lpstr>城乡居民基本养老收支预算表</vt:lpstr>
      <vt:lpstr>机关事业单位基本养老收支预算表</vt:lpstr>
      <vt:lpstr>职工基本医疗收支预算表</vt:lpstr>
      <vt:lpstr>城乡居民基本医疗收支预算表</vt:lpstr>
      <vt:lpstr>工伤保险基金收支预算表</vt:lpstr>
      <vt:lpstr>失业保险基金收支预算表</vt:lpstr>
      <vt:lpstr>基本养老基础资料表</vt:lpstr>
      <vt:lpstr>基本医疗基础资料表</vt:lpstr>
      <vt:lpstr>失业工伤基础资料表</vt:lpstr>
      <vt:lpstr>机关事业单位基本养老收支预算表!Print_Area</vt:lpstr>
      <vt:lpstr>基本医疗基础资料表!Print_Area</vt:lpstr>
      <vt:lpstr>失业工伤基础资料表!Print_Area</vt:lpstr>
      <vt:lpstr>职工基本医疗收支预算表!Print_Area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FRL-AN00a</dc:creator>
  <cp:lastModifiedBy>Administrator</cp:lastModifiedBy>
  <cp:lastPrinted>2022-12-29T03:40:20Z</cp:lastPrinted>
  <dcterms:created xsi:type="dcterms:W3CDTF">2020-12-23T03:28:00Z</dcterms:created>
  <dcterms:modified xsi:type="dcterms:W3CDTF">2022-12-29T06:27:36Z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  <property fmtid="{D5CDD505-2E9C-101B-9397-08002B2CF9AE}" pid="3" name="ICV">
    <vt:lpwstr>D0614787F2F54E8EB8EC3A08CD9472A8</vt:lpwstr>
  </property>
  <property fmtid="{D5CDD505-2E9C-101B-9397-08002B2CF9AE}" pid="4" name="KSOReadingLayout">
    <vt:bool>true</vt:bool>
  </property>
</Properties>
</file>