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78" firstSheet="2" activeTab="6"/>
  </bookViews>
  <sheets>
    <sheet name="预算目录" sheetId="1" state="hidden" r:id="rId1"/>
    <sheet name="2025年执行情况表" sheetId="2" r:id="rId2"/>
    <sheet name="2026年预算总表" sheetId="3" r:id="rId3"/>
    <sheet name="企业职工基本养老收支预算表" sheetId="4" r:id="rId4"/>
    <sheet name="城乡居民基本养老收支预算表" sheetId="5" r:id="rId5"/>
    <sheet name="机关事业单位基本养老收支预算表" sheetId="6" r:id="rId6"/>
    <sheet name="职工基本医疗收支预算表" sheetId="7" r:id="rId7"/>
    <sheet name="城乡居民基本医疗收支预算表" sheetId="8" r:id="rId8"/>
    <sheet name="工伤保险基金收支预算表" sheetId="9" r:id="rId9"/>
    <sheet name="失业保险基金收支预算表" sheetId="10" r:id="rId10"/>
    <sheet name="基本养老基础资料表" sheetId="11" r:id="rId11"/>
    <sheet name="基本医疗基础资料表" sheetId="12" r:id="rId12"/>
    <sheet name="失业工伤基础资料表" sheetId="13" r:id="rId13"/>
  </sheets>
  <definedNames>
    <definedName name="_xlnm.Print_Area" localSheetId="5">机关事业单位基本养老收支预算表!$A$1:$D$19</definedName>
    <definedName name="_xlnm.Print_Area" localSheetId="11">基本医疗基础资料表!$A$1:$H$19</definedName>
    <definedName name="_xlnm.Print_Area" localSheetId="12">失业工伤基础资料表!$A$1:$H$15</definedName>
    <definedName name="_xlnm.Print_Area" localSheetId="6">职工基本医疗收支预算表!$A$1:$D$35</definedName>
    <definedName name="_xlnm.Print_Area" localSheetId="1">'2025年执行情况表'!$A$1:$I$20</definedName>
    <definedName name="_xlnm.Print_Area" localSheetId="2">'2026年预算总表'!$A$1:$I$19</definedName>
    <definedName name="_xlnm.Print_Area" localSheetId="3">企业职工基本养老收支预算表!$A$1:$D$22</definedName>
    <definedName name="_xlnm.Print_Area" localSheetId="4">城乡居民基本养老收支预算表!$A$1:$D$22</definedName>
    <definedName name="_xlnm.Print_Area" localSheetId="7">城乡居民基本医疗收支预算表!$A$1:$D$20</definedName>
    <definedName name="_xlnm.Print_Area" localSheetId="8">工伤保险基金收支预算表!$A$1:$D$17</definedName>
    <definedName name="_xlnm.Print_Area" localSheetId="9">失业保险基金收支预算表!$A$1:$D$23</definedName>
    <definedName name="_xlnm.Print_Area" localSheetId="10">基本养老基础资料表!$A$1:$H$25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<sst xmlns="http://schemas.openxmlformats.org/spreadsheetml/2006/main" count="619" uniqueCount="290">
  <si>
    <t>目     录</t>
  </si>
  <si>
    <t>表一  2022年社会保险基金预算执行情况表…………………………………………………………………………………………………1</t>
  </si>
  <si>
    <t>表二  2023年社会保险基金预算总表  社预01表……………………………………………………………………………………………2</t>
  </si>
  <si>
    <t>表三  2023年企业职工基本养老保险基金预算表  社预02表………………………………………………………………………………3</t>
  </si>
  <si>
    <t>表四  2023年城乡居民基本养老保险基金预算表  社预03表………………………………………………………………………………4</t>
  </si>
  <si>
    <t>表五  2023年机关事业单位基本养老保险基金预算表  社预04表…………………………………………………………………………5</t>
  </si>
  <si>
    <t>表六  2023年城镇职工基本医疗保险(含生育保险)基金预算表  社预05表………………………………………………………………6</t>
  </si>
  <si>
    <t>表七  2023年城乡居民基本医疗保险基金预算表  社预06表………………………………………………………………………………8</t>
  </si>
  <si>
    <t>表八  2023年工伤保险基金预算表  社预07表………………………………………………………………………………………………9</t>
  </si>
  <si>
    <t>表九  2023年失业保险基金预算表  社预08表………………………………………………………………………………………………10</t>
  </si>
  <si>
    <t>表十  2023年基本养老保险基础资料表  社预附01表………………………………………………………………………………………11</t>
  </si>
  <si>
    <t>表十一  2023年基本医疗保险基础资料表  社预附02表……………………………………………………………………………………12</t>
  </si>
  <si>
    <t>表十二  2023年失业保险、工伤保险基础资料表  社预附03表……………………………………………………………………………13</t>
  </si>
  <si>
    <t>表1</t>
  </si>
  <si>
    <t>2025年社会保险基金预算执行情况表</t>
  </si>
  <si>
    <t>单位:万元</t>
  </si>
  <si>
    <t>项        目</t>
  </si>
  <si>
    <t>合计</t>
  </si>
  <si>
    <t>企业职工基本
养老保险基金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</si>
  <si>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</si>
  <si>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</si>
  <si>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</si>
  <si>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</si>
  <si>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
基金</t>
  </si>
  <si>
    <t>失业保险
基金</t>
  </si>
  <si>
    <t>上年结余</t>
  </si>
  <si>
    <t>一、收入</t>
  </si>
  <si>
    <t xml:space="preserve">    其中：1.社会保险费收入</t>
  </si>
  <si>
    <t xml:space="preserve">          2.财政补贴收入</t>
  </si>
  <si>
    <t xml:space="preserve">          3.利息收入</t>
  </si>
  <si>
    <t xml:space="preserve">          4.其他收入</t>
  </si>
  <si>
    <t xml:space="preserve">          5.转移性收入</t>
  </si>
  <si>
    <t xml:space="preserve">          6.省级调剂资金收入</t>
  </si>
  <si>
    <t xml:space="preserve">          7.委托投资收益</t>
  </si>
  <si>
    <t>二、支出</t>
  </si>
  <si>
    <t xml:space="preserve">    其中：1.社会保险待遇支出</t>
  </si>
  <si>
    <t xml:space="preserve">         2.转移性支出</t>
  </si>
  <si>
    <t xml:space="preserve">         3.省级调剂金支出</t>
  </si>
  <si>
    <t xml:space="preserve">         4.其他支出</t>
  </si>
  <si>
    <t>三、本年收支结余</t>
  </si>
  <si>
    <t>四、年末滚存结余</t>
  </si>
  <si>
    <t>表2</t>
  </si>
  <si>
    <t>2026年社会保险基金预算总表</t>
  </si>
  <si>
    <t>社预01表</t>
  </si>
  <si>
    <t>单位：万元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</si>
  <si>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</si>
  <si>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</si>
  <si>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</si>
  <si>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</si>
  <si>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</si>
  <si>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</si>
  <si>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其中:1.社会保险待遇支出</t>
  </si>
  <si>
    <t xml:space="preserve">         2.转移支出</t>
  </si>
  <si>
    <t xml:space="preserve">         3.其他支出</t>
  </si>
  <si>
    <t>表3</t>
  </si>
  <si>
    <t>2026年企业职工基本养老保险基金预算表</t>
  </si>
  <si>
    <t>社预02表</t>
  </si>
  <si>
    <t>2026年预算数</t>
  </si>
  <si>
    <t>一、基本养老保险费收入</t>
  </si>
  <si>
    <t>一、基本养老金支出</t>
  </si>
  <si>
    <t>二、财政补贴收入</t>
  </si>
  <si>
    <t xml:space="preserve">    其中：离休金支出</t>
  </si>
  <si>
    <t xml:space="preserve">    其中：地方财政补贴</t>
  </si>
  <si>
    <t>二、医疗补助金支出</t>
  </si>
  <si>
    <t>三、利息收入</t>
  </si>
  <si>
    <t>三、丧葬补助金和抚恤金支出</t>
  </si>
  <si>
    <t>四、委托投资收益</t>
  </si>
  <si>
    <t>四、病残津贴支出</t>
  </si>
  <si>
    <t>五、转移收入</t>
  </si>
  <si>
    <t>五、转移支出</t>
  </si>
  <si>
    <t>六、其他收入</t>
  </si>
  <si>
    <t>六、其他支出</t>
  </si>
  <si>
    <t xml:space="preserve">    其中：滞纳金</t>
  </si>
  <si>
    <t>×</t>
  </si>
  <si>
    <t>七、本年收入小计</t>
  </si>
  <si>
    <t>七、本年支出小计</t>
  </si>
  <si>
    <t>八、上级补助收入</t>
  </si>
  <si>
    <t>八、补助下级支出</t>
  </si>
  <si>
    <t xml:space="preserve">    其中：中央调剂资金
          收入(省级专用)</t>
  </si>
  <si>
    <t xml:space="preserve">    其中：中央调剂基金
          支出(中央专用)</t>
  </si>
  <si>
    <t>九、下级上解收入</t>
  </si>
  <si>
    <t>九、上解上级支出</t>
  </si>
  <si>
    <t xml:space="preserve">    其中：中央调剂基金
          收入(中央专用)</t>
  </si>
  <si>
    <t xml:space="preserve">    其中：中央调剂资金
          支出(省级专用)</t>
  </si>
  <si>
    <t>十、本年收入合计</t>
  </si>
  <si>
    <t>十、本年支出合计</t>
  </si>
  <si>
    <t>十一、本年收支结余</t>
  </si>
  <si>
    <t>十一、上年结余</t>
  </si>
  <si>
    <t>十二、年末滚存结余</t>
  </si>
  <si>
    <t>总        计</t>
  </si>
  <si>
    <t>表4</t>
  </si>
  <si>
    <t>2026年城乡居民基本养老保险基金预算表</t>
  </si>
  <si>
    <t>社预03表</t>
  </si>
  <si>
    <t>一、个人缴费收入</t>
  </si>
  <si>
    <t>一、基础养老金支出</t>
  </si>
  <si>
    <t xml:space="preserve">    其中：财政为困难人员代缴收入</t>
  </si>
  <si>
    <t>二、个人账户养老金支出</t>
  </si>
  <si>
    <t>三、丧葬补助金支出</t>
  </si>
  <si>
    <t xml:space="preserve">    其中：财政对基础养老金的补贴</t>
  </si>
  <si>
    <t>四、转移支出</t>
  </si>
  <si>
    <t xml:space="preserve">          财政对个人缴费的补贴</t>
  </si>
  <si>
    <t>五、其他支出</t>
  </si>
  <si>
    <t>三、集体补助收入</t>
  </si>
  <si>
    <t>四、利息收入</t>
  </si>
  <si>
    <t>五、委托投资收益</t>
  </si>
  <si>
    <t>六、转移收入</t>
  </si>
  <si>
    <t>七、其他收入</t>
  </si>
  <si>
    <t>八、本年收入小计</t>
  </si>
  <si>
    <t>六、本年支出小计</t>
  </si>
  <si>
    <t>九、上级补助收入</t>
  </si>
  <si>
    <t>七、补助下级支出</t>
  </si>
  <si>
    <t>十、下级上解收入</t>
  </si>
  <si>
    <t>八、上解上级支出</t>
  </si>
  <si>
    <t>十一、本年收入合计</t>
  </si>
  <si>
    <t>九、本年支出合计</t>
  </si>
  <si>
    <t>十、本年收支结余</t>
  </si>
  <si>
    <t>十二、上年结余</t>
  </si>
  <si>
    <t>十一、年末滚存结余</t>
  </si>
  <si>
    <t>表5</t>
  </si>
  <si>
    <t>2026年机关事业单位基本养老保险基金预算表</t>
  </si>
  <si>
    <t>社预04表</t>
  </si>
  <si>
    <t>二、转移支出</t>
  </si>
  <si>
    <t>三、其他支出</t>
  </si>
  <si>
    <t>四、转移收入</t>
  </si>
  <si>
    <t>五、其他收入</t>
  </si>
  <si>
    <t>六、本年收入小计</t>
  </si>
  <si>
    <t>四、本年支出小计</t>
  </si>
  <si>
    <t>七、上级补助收入</t>
  </si>
  <si>
    <t>五、补助下级支出</t>
  </si>
  <si>
    <t>八、下级上解收入</t>
  </si>
  <si>
    <t>六、上解上级支出</t>
  </si>
  <si>
    <t>九、本年收入合计</t>
  </si>
  <si>
    <t>七、本年支出合计</t>
  </si>
  <si>
    <t>八、本年收支结余</t>
  </si>
  <si>
    <t>十、上年结余</t>
  </si>
  <si>
    <t>九、年末滚存结余</t>
  </si>
  <si>
    <t>表6</t>
  </si>
  <si>
    <t>2026年职工基本医疗保险(含生育保险)基金预算表</t>
  </si>
  <si>
    <t>社预05表</t>
  </si>
  <si>
    <t>小计</t>
  </si>
  <si>
    <t>基本医疗保险统筹基金
(含单建统筹）</t>
  </si>
  <si>
    <t>基本医疗保险
个人账户基金</t>
  </si>
  <si>
    <t>一、基本医疗保险费收入</t>
  </si>
  <si>
    <t xml:space="preserve">    其中：单位缴费</t>
  </si>
  <si>
    <t xml:space="preserve">          个人缴费</t>
  </si>
  <si>
    <t>收入总计</t>
  </si>
  <si>
    <t>一、基本医疗保险待遇支出</t>
  </si>
  <si>
    <t xml:space="preserve">    其中: 住院费用支出</t>
  </si>
  <si>
    <t>　  　 　 门诊费用支出</t>
  </si>
  <si>
    <t xml:space="preserve">          生育医疗费用支出</t>
  </si>
  <si>
    <t xml:space="preserve">          生育津贴支出</t>
  </si>
  <si>
    <t xml:space="preserve">          其他待遇支出</t>
  </si>
  <si>
    <t>支出总计</t>
  </si>
  <si>
    <t>表7</t>
  </si>
  <si>
    <t>2026年城乡居民基本医疗保险基金预算表</t>
  </si>
  <si>
    <t>社预06表</t>
  </si>
  <si>
    <t xml:space="preserve">    其中：集体扶持收入</t>
  </si>
  <si>
    <t xml:space="preserve">    其中：住院费用支出</t>
  </si>
  <si>
    <t xml:space="preserve">          城乡医疗救助资助收入</t>
  </si>
  <si>
    <t xml:space="preserve">          门诊费用支出</t>
  </si>
  <si>
    <t xml:space="preserve">          财政为困难人员代缴收入</t>
  </si>
  <si>
    <t>二、大病保险支出</t>
  </si>
  <si>
    <t xml:space="preserve">    其中：按规定标准补助收入</t>
  </si>
  <si>
    <t>四、其他收入</t>
  </si>
  <si>
    <t>五、本年收入小计</t>
  </si>
  <si>
    <t>六、上级补助收入</t>
  </si>
  <si>
    <t>七、下级上解收入</t>
  </si>
  <si>
    <t>八、本年收入合计</t>
  </si>
  <si>
    <t>九、上年结余</t>
  </si>
  <si>
    <t>表8</t>
  </si>
  <si>
    <t>2026年工伤保险基金预算表</t>
  </si>
  <si>
    <t>社预07表</t>
  </si>
  <si>
    <t>一、工伤保险费收入</t>
  </si>
  <si>
    <t>一、工伤保险待遇支出</t>
  </si>
  <si>
    <t>　　其中：医疗待遇支出</t>
  </si>
  <si>
    <t>二、劳动能力鉴定支出</t>
  </si>
  <si>
    <t>三、工伤预防费用支出</t>
  </si>
  <si>
    <t>四、其他支出</t>
  </si>
  <si>
    <t>五、本年支出小计</t>
  </si>
  <si>
    <t>六、补助下级支出</t>
  </si>
  <si>
    <t>七、上解上级支出</t>
  </si>
  <si>
    <t>八、本年支出合计</t>
  </si>
  <si>
    <t>九、本年收支结余</t>
  </si>
  <si>
    <t>十、年末滚存结余</t>
  </si>
  <si>
    <t>表9</t>
  </si>
  <si>
    <t>2026年失业保险基金预算表</t>
  </si>
  <si>
    <t>社预08表</t>
  </si>
  <si>
    <t>一、失业保险费收入</t>
  </si>
  <si>
    <t>一、失业保险金支出</t>
  </si>
  <si>
    <t xml:space="preserve">二、基本医疗保险费支出 </t>
  </si>
  <si>
    <t>四、职业培训和职业介绍补贴支出</t>
  </si>
  <si>
    <t>五、其他费用支出</t>
  </si>
  <si>
    <t>六、稳定岗位补贴支出</t>
  </si>
  <si>
    <t>七、技能提升补贴支出</t>
  </si>
  <si>
    <t>八、转移支出</t>
  </si>
  <si>
    <t>九、其他支出</t>
  </si>
  <si>
    <t xml:space="preserve">    其中：失业补助金支出</t>
  </si>
  <si>
    <t xml:space="preserve">          临时生活补助支出</t>
  </si>
  <si>
    <t>十、本年支出小计</t>
  </si>
  <si>
    <t>十一、补助下级支出</t>
  </si>
  <si>
    <t>十二、上解上级支出</t>
  </si>
  <si>
    <t>十三、本年支出合计</t>
  </si>
  <si>
    <t>十四、本年收支结余</t>
  </si>
  <si>
    <t>十五、年末滚存结余</t>
  </si>
  <si>
    <t>表10</t>
  </si>
  <si>
    <t>2026年基本养老保险基础资料表</t>
  </si>
  <si>
    <t>社预附01表</t>
  </si>
  <si>
    <t>单位</t>
  </si>
  <si>
    <t>2025年执行数</t>
  </si>
  <si>
    <t>一、企业职工基本养老保险</t>
  </si>
  <si>
    <t xml:space="preserve">       (2)本年补缴以前年度欠费</t>
  </si>
  <si>
    <t>元</t>
  </si>
  <si>
    <t xml:space="preserve">   (一)参保人数</t>
  </si>
  <si>
    <t>人</t>
  </si>
  <si>
    <t xml:space="preserve">       (3)本年新增欠费</t>
  </si>
  <si>
    <t>　     1.在职职工</t>
  </si>
  <si>
    <t xml:space="preserve">       (4)年末累计欠费</t>
  </si>
  <si>
    <t xml:space="preserve">         其中：个人身份参保</t>
  </si>
  <si>
    <t xml:space="preserve">     3.本年预缴以后年度基本养老保险费</t>
  </si>
  <si>
    <t>　   　2.离休人员</t>
  </si>
  <si>
    <t xml:space="preserve">     4.一次性补缴以前年度基本养老保险费</t>
  </si>
  <si>
    <t xml:space="preserve">       3.退休、退职人员</t>
  </si>
  <si>
    <t>二、城乡居民基本养老保险</t>
  </si>
  <si>
    <t xml:space="preserve">        (1)当年新增退休退职人员</t>
  </si>
  <si>
    <t xml:space="preserve">   (一)16－59周岁参保缴费人数</t>
  </si>
  <si>
    <t xml:space="preserve"> 　     (2)当年死亡退休退职人员</t>
  </si>
  <si>
    <t xml:space="preserve">   (二)实际领取待遇人员</t>
  </si>
  <si>
    <t xml:space="preserve">   (二)缴费人数</t>
  </si>
  <si>
    <t xml:space="preserve">   (三)人均缴费水平</t>
  </si>
  <si>
    <t>元/年</t>
  </si>
  <si>
    <t xml:space="preserve">       其中：个人身份缴费</t>
  </si>
  <si>
    <t xml:space="preserve">   (四)人均财政对缴费补贴水平</t>
  </si>
  <si>
    <t xml:space="preserve">   (三)缴费基数总额</t>
  </si>
  <si>
    <t>三、机关事业单位基本养老保险</t>
  </si>
  <si>
    <t xml:space="preserve">         其中：个人身份缴费基数总额</t>
  </si>
  <si>
    <t xml:space="preserve">   (四)缴费费率</t>
  </si>
  <si>
    <t>%</t>
  </si>
  <si>
    <t>　   1.在职职工</t>
  </si>
  <si>
    <t xml:space="preserve">       1.单位缴费费率</t>
  </si>
  <si>
    <t>　   2.退休、退职人员</t>
  </si>
  <si>
    <t xml:space="preserve">       2.职工个人缴费费率</t>
  </si>
  <si>
    <t xml:space="preserve">       3.以个人身份参保缴费费率</t>
  </si>
  <si>
    <t xml:space="preserve">   (五)人均缴费工资基数</t>
  </si>
  <si>
    <t xml:space="preserve">   　　1.单位</t>
  </si>
  <si>
    <t xml:space="preserve">   (六)保险费缴纳情况</t>
  </si>
  <si>
    <t>　   　2.个人</t>
  </si>
  <si>
    <t xml:space="preserve">       1.缴纳当年基本养老保险费</t>
  </si>
  <si>
    <t xml:space="preserve">       2.欠费情况</t>
  </si>
  <si>
    <t xml:space="preserve">       (1)上年末累计欠费</t>
  </si>
  <si>
    <t>四、统筹地区职工平均工资</t>
  </si>
  <si>
    <t>表11</t>
  </si>
  <si>
    <t>2026年基本医疗保险基础资料表</t>
  </si>
  <si>
    <t>社预附02表</t>
  </si>
  <si>
    <t>一、职工基本医疗保险</t>
  </si>
  <si>
    <t xml:space="preserve">        (1)上年末累计欠费</t>
  </si>
  <si>
    <t xml:space="preserve">        (2)本年补缴以前年度欠费</t>
  </si>
  <si>
    <t xml:space="preserve">       1.在职职工</t>
  </si>
  <si>
    <t xml:space="preserve">        (3)本年新增欠费</t>
  </si>
  <si>
    <t xml:space="preserve">       2.退休人员</t>
  </si>
  <si>
    <t xml:space="preserve">        (4)年末累计欠费</t>
  </si>
  <si>
    <t xml:space="preserve">       3.本年预缴以后年度基本医疗保险费</t>
  </si>
  <si>
    <t xml:space="preserve">       4.一次性补缴以前年度基本医疗保险费</t>
  </si>
  <si>
    <t xml:space="preserve">       1.单位</t>
  </si>
  <si>
    <t>二、城乡居民基本医疗保险</t>
  </si>
  <si>
    <t xml:space="preserve">       2.个人</t>
  </si>
  <si>
    <t xml:space="preserve">   (一)参保缴费年末人数</t>
  </si>
  <si>
    <t xml:space="preserve">   (二)缴费标准</t>
  </si>
  <si>
    <t xml:space="preserve">       其中：个人缴费标准</t>
  </si>
  <si>
    <t xml:space="preserve">       2.个人缴费费率</t>
  </si>
  <si>
    <t xml:space="preserve">             财政补贴标准</t>
  </si>
  <si>
    <t xml:space="preserve">   (三)大病保险情况</t>
  </si>
  <si>
    <t xml:space="preserve">      1.覆盖人数</t>
  </si>
  <si>
    <t xml:space="preserve">       1.缴纳当年基本医疗保险费</t>
  </si>
  <si>
    <t xml:space="preserve">      2.筹资标准</t>
  </si>
  <si>
    <t xml:space="preserve">      3.人均筹资水平</t>
  </si>
  <si>
    <t>表12</t>
  </si>
  <si>
    <t>2026年失业保险、工伤保险基础资料表</t>
  </si>
  <si>
    <t>社预附03表</t>
  </si>
  <si>
    <t>一、失业保险</t>
  </si>
  <si>
    <t xml:space="preserve">   (八)享受稳定岗位补贴企业参加失业保险人数</t>
  </si>
  <si>
    <t xml:space="preserve">   (九)享受技能提升补贴人数</t>
  </si>
  <si>
    <t xml:space="preserve">       其中：农民合同制工人参保人数</t>
  </si>
  <si>
    <t>二、工伤保险</t>
  </si>
  <si>
    <t xml:space="preserve">   (二)实际缴费人数</t>
  </si>
  <si>
    <t xml:space="preserve">   (六)缴纳当年工伤保险费</t>
  </si>
  <si>
    <t xml:space="preserve">   (六)全年领取失业保险金人月数</t>
  </si>
  <si>
    <t>人月</t>
  </si>
  <si>
    <t xml:space="preserve">   其中：按缴费基数缴纳的工伤保险费</t>
  </si>
  <si>
    <t xml:space="preserve">   (七)代缴医疗保险人月数</t>
  </si>
  <si>
    <t xml:space="preserve">  （七)享受工伤保险待遇全年累计人数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</si>
</sst>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\-#,##0;"/>
    <numFmt numFmtId="177" formatCode="#,##0.0_ ;\-#,##0.0;"/>
    <numFmt numFmtId="178" formatCode="0.00_ "/>
    <numFmt numFmtId="179" formatCode="_ * #,##0_ ;_ * \-#,##0_ ;_ * &quot;-&quot;??_ ;_ @_ "/>
    <numFmt numFmtId="180" formatCode="#,##0_ "/>
  </numFmts>
  <fonts count="56">
    <font>
      <sz val="11"/>
      <name val="宋体"/>
      <charset val="134"/>
    </font>
    <font>
      <sz val="14"/>
      <name val="黑体"/>
      <charset val="134"/>
    </font>
    <font>
      <sz val="20"/>
      <color theme="1"/>
      <name val="方正小标宋_GBK"/>
      <charset val="134"/>
    </font>
    <font>
      <sz val="13"/>
      <color rgb="FF000000"/>
      <name val="楷体_GB2312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20"/>
      <color theme="1"/>
      <name val="方正小标宋简体"/>
      <charset val="134"/>
    </font>
    <font>
      <sz val="13"/>
      <color indexed="8"/>
      <name val="楷体_GB2312"/>
      <charset val="134"/>
    </font>
    <font>
      <sz val="11"/>
      <color indexed="8"/>
      <name val="黑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Arial Narrow"/>
      <charset val="134"/>
    </font>
    <font>
      <sz val="10.5"/>
      <color indexed="8"/>
      <name val="宋体"/>
      <charset val="134"/>
    </font>
    <font>
      <sz val="11"/>
      <name val="Arial Narrow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.25"/>
      <color indexed="8"/>
      <name val="宋体"/>
      <charset val="134"/>
    </font>
    <font>
      <sz val="11"/>
      <color rgb="FF000000"/>
      <name val="宋体"/>
      <charset val="134"/>
      <scheme val="major"/>
    </font>
    <font>
      <b/>
      <sz val="11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b/>
      <sz val="11"/>
      <color indexed="8"/>
      <name val="宋体"/>
      <charset val="134"/>
      <scheme val="major"/>
    </font>
    <font>
      <b/>
      <sz val="11"/>
      <color indexed="8"/>
      <name val="Arial Narrow"/>
      <charset val="134"/>
    </font>
    <font>
      <b/>
      <sz val="13"/>
      <color indexed="8"/>
      <name val="楷体_GB2312"/>
      <charset val="134"/>
    </font>
    <font>
      <sz val="12"/>
      <color indexed="8"/>
      <name val="宋体"/>
      <charset val="1"/>
    </font>
    <font>
      <sz val="13"/>
      <name val="楷体_GB2312"/>
      <charset val="134"/>
    </font>
    <font>
      <b/>
      <sz val="11"/>
      <name val="宋体"/>
      <charset val="134"/>
      <scheme val="major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0"/>
      <color indexed="8"/>
      <name val="黑体"/>
      <charset val="134"/>
    </font>
    <font>
      <sz val="11"/>
      <name val="黑体"/>
      <charset val="134"/>
    </font>
    <font>
      <sz val="20"/>
      <color theme="1"/>
      <name val="方正大标宋简体"/>
      <charset val="134"/>
    </font>
    <font>
      <sz val="12"/>
      <color indexed="8"/>
      <name val="宋体"/>
      <charset val="134"/>
    </font>
    <font>
      <b/>
      <sz val="2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3" borderId="3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3" fillId="0" borderId="36" applyNumberFormat="0" applyFill="0" applyAlignment="0" applyProtection="0">
      <alignment vertical="center"/>
    </xf>
    <xf numFmtId="0" fontId="44" fillId="0" borderId="3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38" applyNumberFormat="0" applyAlignment="0" applyProtection="0">
      <alignment vertical="center"/>
    </xf>
    <xf numFmtId="0" fontId="46" fillId="5" borderId="39" applyNumberFormat="0" applyAlignment="0" applyProtection="0">
      <alignment vertical="center"/>
    </xf>
    <xf numFmtId="0" fontId="47" fillId="5" borderId="38" applyNumberFormat="0" applyAlignment="0" applyProtection="0">
      <alignment vertical="center"/>
    </xf>
    <xf numFmtId="0" fontId="48" fillId="6" borderId="40" applyNumberFormat="0" applyAlignment="0" applyProtection="0">
      <alignment vertical="center"/>
    </xf>
    <xf numFmtId="0" fontId="49" fillId="0" borderId="41" applyNumberFormat="0" applyFill="0" applyAlignment="0" applyProtection="0">
      <alignment vertical="center"/>
    </xf>
    <xf numFmtId="0" fontId="50" fillId="0" borderId="42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" fillId="0" borderId="0">
      <protection locked="0"/>
    </xf>
  </cellStyleXfs>
  <cellXfs count="2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6" fillId="0" borderId="0" xfId="49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vertical="center" shrinkToFit="1"/>
    </xf>
    <xf numFmtId="0" fontId="0" fillId="0" borderId="0" xfId="0" applyFill="1" applyAlignment="1">
      <alignment vertical="center"/>
    </xf>
    <xf numFmtId="0" fontId="1" fillId="0" borderId="0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center" shrinkToFit="1"/>
    </xf>
    <xf numFmtId="0" fontId="7" fillId="0" borderId="0" xfId="0" applyFont="1" applyFill="1" applyAlignment="1">
      <alignment horizontal="center" vertical="center"/>
    </xf>
    <xf numFmtId="49" fontId="8" fillId="0" borderId="1" xfId="49" applyNumberFormat="1" applyFont="1" applyFill="1" applyBorder="1" applyAlignment="1" applyProtection="1">
      <alignment vertical="center"/>
    </xf>
    <xf numFmtId="49" fontId="8" fillId="0" borderId="1" xfId="49" applyNumberFormat="1" applyFont="1" applyFill="1" applyBorder="1" applyAlignment="1" applyProtection="1">
      <alignment horizontal="center" vertical="center" shrinkToFit="1"/>
    </xf>
    <xf numFmtId="49" fontId="8" fillId="0" borderId="1" xfId="49" applyNumberFormat="1" applyFont="1" applyFill="1" applyBorder="1" applyAlignment="1" applyProtection="1">
      <alignment horizontal="right" vertical="center"/>
    </xf>
    <xf numFmtId="49" fontId="9" fillId="0" borderId="2" xfId="49" applyNumberFormat="1" applyFont="1" applyFill="1" applyBorder="1" applyAlignment="1" applyProtection="1">
      <alignment horizontal="center" vertical="center"/>
    </xf>
    <xf numFmtId="49" fontId="9" fillId="0" borderId="2" xfId="49" applyNumberFormat="1" applyFont="1" applyFill="1" applyBorder="1" applyAlignment="1" applyProtection="1">
      <alignment horizontal="center" vertical="center" shrinkToFit="1"/>
    </xf>
    <xf numFmtId="49" fontId="9" fillId="0" borderId="3" xfId="49" applyNumberFormat="1" applyFont="1" applyFill="1" applyBorder="1" applyAlignment="1" applyProtection="1">
      <alignment horizontal="center" vertical="center"/>
    </xf>
    <xf numFmtId="49" fontId="9" fillId="0" borderId="3" xfId="49" applyNumberFormat="1" applyFont="1" applyFill="1" applyBorder="1" applyAlignment="1" applyProtection="1">
      <alignment horizontal="center" vertical="center" shrinkToFit="1"/>
    </xf>
    <xf numFmtId="49" fontId="10" fillId="0" borderId="2" xfId="49" applyNumberFormat="1" applyFont="1" applyFill="1" applyBorder="1" applyAlignment="1" applyProtection="1">
      <alignment vertical="center"/>
    </xf>
    <xf numFmtId="49" fontId="10" fillId="0" borderId="2" xfId="49" applyNumberFormat="1" applyFont="1" applyFill="1" applyBorder="1" applyAlignment="1" applyProtection="1">
      <alignment horizontal="center" vertical="center" shrinkToFit="1"/>
    </xf>
    <xf numFmtId="49" fontId="10" fillId="0" borderId="4" xfId="49" applyNumberFormat="1" applyFont="1" applyFill="1" applyBorder="1" applyAlignment="1" applyProtection="1">
      <alignment horizontal="center" vertical="center" shrinkToFit="1"/>
    </xf>
    <xf numFmtId="49" fontId="11" fillId="0" borderId="4" xfId="49" applyNumberFormat="1" applyFont="1" applyFill="1" applyBorder="1" applyAlignment="1" applyProtection="1">
      <alignment vertical="center" wrapText="1"/>
    </xf>
    <xf numFmtId="176" fontId="12" fillId="0" borderId="4" xfId="49" applyNumberFormat="1" applyFont="1" applyFill="1" applyBorder="1" applyAlignment="1" applyProtection="1">
      <alignment vertical="center"/>
    </xf>
    <xf numFmtId="49" fontId="10" fillId="0" borderId="5" xfId="49" applyNumberFormat="1" applyFont="1" applyFill="1" applyBorder="1" applyAlignment="1" applyProtection="1">
      <alignment vertical="center" wrapText="1"/>
    </xf>
    <xf numFmtId="49" fontId="10" fillId="0" borderId="5" xfId="49" applyNumberFormat="1" applyFont="1" applyFill="1" applyBorder="1" applyAlignment="1" applyProtection="1">
      <alignment horizontal="center" vertical="center" shrinkToFit="1"/>
    </xf>
    <xf numFmtId="49" fontId="10" fillId="0" borderId="4" xfId="49" applyNumberFormat="1" applyFont="1" applyFill="1" applyBorder="1" applyAlignment="1" applyProtection="1">
      <alignment vertical="center"/>
    </xf>
    <xf numFmtId="0" fontId="13" fillId="0" borderId="4" xfId="49" applyFont="1" applyFill="1" applyBorder="1" applyAlignment="1" applyProtection="1">
      <alignment vertical="center" shrinkToFit="1"/>
    </xf>
    <xf numFmtId="0" fontId="10" fillId="0" borderId="4" xfId="49" applyFont="1" applyFill="1" applyBorder="1" applyAlignment="1" applyProtection="1">
      <alignment horizontal="center" vertical="center" shrinkToFit="1"/>
    </xf>
    <xf numFmtId="49" fontId="10" fillId="0" borderId="4" xfId="49" applyNumberFormat="1" applyFont="1" applyFill="1" applyBorder="1" applyAlignment="1" applyProtection="1">
      <alignment horizontal="left" vertical="center"/>
    </xf>
    <xf numFmtId="0" fontId="10" fillId="0" borderId="4" xfId="49" applyFont="1" applyFill="1" applyBorder="1" applyAlignment="1" applyProtection="1">
      <alignment vertical="center"/>
    </xf>
    <xf numFmtId="176" fontId="12" fillId="0" borderId="4" xfId="49" applyNumberFormat="1" applyFont="1" applyFill="1" applyBorder="1" applyAlignment="1" applyProtection="1">
      <alignment vertical="center" shrinkToFit="1"/>
    </xf>
    <xf numFmtId="177" fontId="12" fillId="0" borderId="4" xfId="49" applyNumberFormat="1" applyFont="1" applyFill="1" applyBorder="1" applyAlignment="1" applyProtection="1">
      <alignment vertical="center"/>
    </xf>
    <xf numFmtId="49" fontId="10" fillId="0" borderId="4" xfId="49" applyNumberFormat="1" applyFont="1" applyFill="1" applyBorder="1" applyAlignment="1" applyProtection="1">
      <alignment horizontal="center" vertical="center" wrapText="1"/>
    </xf>
    <xf numFmtId="49" fontId="10" fillId="0" borderId="4" xfId="49" applyNumberFormat="1" applyFont="1" applyFill="1" applyBorder="1" applyAlignment="1" applyProtection="1">
      <alignment horizontal="left" vertical="center" wrapText="1"/>
    </xf>
    <xf numFmtId="49" fontId="10" fillId="0" borderId="6" xfId="49" applyNumberFormat="1" applyFont="1" applyFill="1" applyBorder="1" applyAlignment="1" applyProtection="1">
      <alignment vertical="center"/>
    </xf>
    <xf numFmtId="49" fontId="10" fillId="0" borderId="6" xfId="49" applyNumberFormat="1" applyFont="1" applyFill="1" applyBorder="1" applyAlignment="1" applyProtection="1">
      <alignment horizontal="center" vertical="center" shrinkToFit="1"/>
    </xf>
    <xf numFmtId="176" fontId="12" fillId="0" borderId="6" xfId="49" applyNumberFormat="1" applyFont="1" applyFill="1" applyBorder="1" applyAlignment="1" applyProtection="1">
      <alignment vertical="center"/>
    </xf>
    <xf numFmtId="0" fontId="0" fillId="0" borderId="0" xfId="49" applyFont="1" applyFill="1" applyBorder="1" applyAlignment="1" applyProtection="1">
      <alignment vertical="center"/>
    </xf>
    <xf numFmtId="0" fontId="0" fillId="0" borderId="0" xfId="49" applyFont="1" applyFill="1" applyBorder="1" applyAlignment="1" applyProtection="1">
      <alignment vertical="center" shrinkToFit="1"/>
    </xf>
    <xf numFmtId="176" fontId="14" fillId="0" borderId="0" xfId="49" applyNumberFormat="1" applyFont="1" applyFill="1" applyBorder="1" applyAlignment="1" applyProtection="1">
      <alignment vertical="center"/>
    </xf>
    <xf numFmtId="49" fontId="8" fillId="0" borderId="1" xfId="49" applyNumberFormat="1" applyFont="1" applyFill="1" applyBorder="1" applyAlignment="1" applyProtection="1">
      <alignment vertical="center" shrinkToFit="1"/>
    </xf>
    <xf numFmtId="49" fontId="8" fillId="0" borderId="7" xfId="49" applyNumberFormat="1" applyFont="1" applyFill="1" applyBorder="1" applyAlignment="1" applyProtection="1">
      <alignment vertical="center"/>
    </xf>
    <xf numFmtId="49" fontId="8" fillId="0" borderId="7" xfId="49" applyNumberFormat="1" applyFont="1" applyFill="1" applyBorder="1" applyAlignment="1" applyProtection="1">
      <alignment vertical="center" shrinkToFit="1"/>
    </xf>
    <xf numFmtId="49" fontId="8" fillId="0" borderId="7" xfId="49" applyNumberFormat="1" applyFont="1" applyFill="1" applyBorder="1" applyAlignment="1" applyProtection="1">
      <alignment horizontal="right" vertical="center"/>
    </xf>
    <xf numFmtId="49" fontId="9" fillId="0" borderId="8" xfId="49" applyNumberFormat="1" applyFont="1" applyFill="1" applyBorder="1" applyAlignment="1" applyProtection="1">
      <alignment horizontal="center" vertical="center"/>
    </xf>
    <xf numFmtId="49" fontId="9" fillId="0" borderId="4" xfId="49" applyNumberFormat="1" applyFont="1" applyFill="1" applyBorder="1" applyAlignment="1" applyProtection="1">
      <alignment horizontal="center" vertical="center"/>
    </xf>
    <xf numFmtId="49" fontId="9" fillId="0" borderId="4" xfId="49" applyNumberFormat="1" applyFont="1" applyFill="1" applyBorder="1" applyAlignment="1" applyProtection="1">
      <alignment horizontal="center" vertical="center" shrinkToFit="1"/>
    </xf>
    <xf numFmtId="49" fontId="10" fillId="0" borderId="9" xfId="49" applyNumberFormat="1" applyFont="1" applyFill="1" applyBorder="1" applyAlignment="1" applyProtection="1">
      <alignment horizontal="center" vertical="center" shrinkToFit="1"/>
    </xf>
    <xf numFmtId="176" fontId="12" fillId="0" borderId="5" xfId="49" applyNumberFormat="1" applyFont="1" applyFill="1" applyBorder="1" applyAlignment="1" applyProtection="1">
      <alignment vertical="center"/>
    </xf>
    <xf numFmtId="49" fontId="10" fillId="0" borderId="5" xfId="49" applyNumberFormat="1" applyFont="1" applyFill="1" applyBorder="1" applyAlignment="1" applyProtection="1">
      <alignment vertical="center"/>
    </xf>
    <xf numFmtId="49" fontId="13" fillId="0" borderId="4" xfId="49" applyNumberFormat="1" applyFont="1" applyFill="1" applyBorder="1" applyAlignment="1" applyProtection="1">
      <alignment vertical="center"/>
    </xf>
    <xf numFmtId="49" fontId="15" fillId="0" borderId="10" xfId="49" applyNumberFormat="1" applyFont="1" applyFill="1" applyBorder="1" applyAlignment="1" applyProtection="1">
      <alignment horizontal="center" vertical="center"/>
    </xf>
    <xf numFmtId="0" fontId="12" fillId="0" borderId="5" xfId="49" applyNumberFormat="1" applyFont="1" applyFill="1" applyBorder="1" applyAlignment="1" applyProtection="1">
      <alignment vertical="center"/>
    </xf>
    <xf numFmtId="49" fontId="10" fillId="0" borderId="4" xfId="49" applyNumberFormat="1" applyFont="1" applyFill="1" applyBorder="1" applyAlignment="1" applyProtection="1">
      <alignment vertical="center" shrinkToFit="1"/>
    </xf>
    <xf numFmtId="0" fontId="16" fillId="0" borderId="0" xfId="0" applyFont="1" applyFill="1" applyAlignment="1">
      <alignment vertical="center"/>
    </xf>
    <xf numFmtId="49" fontId="8" fillId="0" borderId="1" xfId="49" applyNumberFormat="1" applyFont="1" applyFill="1" applyBorder="1" applyAlignment="1" applyProtection="1">
      <alignment horizontal="center" vertical="center" wrapText="1"/>
    </xf>
    <xf numFmtId="49" fontId="8" fillId="0" borderId="1" xfId="49" applyNumberFormat="1" applyFont="1" applyFill="1" applyBorder="1" applyAlignment="1" applyProtection="1">
      <alignment vertical="center" wrapText="1"/>
    </xf>
    <xf numFmtId="49" fontId="9" fillId="0" borderId="2" xfId="49" applyNumberFormat="1" applyFont="1" applyFill="1" applyBorder="1" applyAlignment="1" applyProtection="1">
      <alignment horizontal="center" vertical="center" wrapText="1"/>
    </xf>
    <xf numFmtId="49" fontId="9" fillId="0" borderId="5" xfId="49" applyNumberFormat="1" applyFont="1" applyFill="1" applyBorder="1" applyAlignment="1" applyProtection="1">
      <alignment horizontal="center" vertical="center" shrinkToFit="1"/>
    </xf>
    <xf numFmtId="49" fontId="10" fillId="0" borderId="2" xfId="49" applyNumberFormat="1" applyFont="1" applyFill="1" applyBorder="1" applyAlignment="1" applyProtection="1">
      <alignment horizontal="left" vertical="center" wrapText="1"/>
    </xf>
    <xf numFmtId="49" fontId="15" fillId="0" borderId="5" xfId="49" applyNumberFormat="1" applyFont="1" applyFill="1" applyBorder="1" applyAlignment="1" applyProtection="1">
      <alignment horizontal="center" vertical="center"/>
    </xf>
    <xf numFmtId="49" fontId="10" fillId="0" borderId="11" xfId="49" applyNumberFormat="1" applyFont="1" applyFill="1" applyBorder="1" applyAlignment="1" applyProtection="1">
      <alignment horizontal="center" vertical="center" shrinkToFit="1"/>
    </xf>
    <xf numFmtId="49" fontId="10" fillId="0" borderId="5" xfId="49" applyNumberFormat="1" applyFont="1" applyFill="1" applyBorder="1" applyAlignment="1" applyProtection="1">
      <alignment horizontal="left" vertical="center" wrapText="1"/>
    </xf>
    <xf numFmtId="49" fontId="10" fillId="0" borderId="12" xfId="49" applyNumberFormat="1" applyFont="1" applyFill="1" applyBorder="1" applyAlignment="1" applyProtection="1">
      <alignment horizontal="center" vertical="center" shrinkToFit="1"/>
    </xf>
    <xf numFmtId="178" fontId="12" fillId="0" borderId="4" xfId="49" applyNumberFormat="1" applyFont="1" applyFill="1" applyBorder="1" applyAlignment="1" applyProtection="1">
      <alignment vertical="center"/>
    </xf>
    <xf numFmtId="49" fontId="10" fillId="0" borderId="13" xfId="49" applyNumberFormat="1" applyFont="1" applyFill="1" applyBorder="1" applyAlignment="1" applyProtection="1">
      <alignment horizontal="center" vertical="center" shrinkToFit="1"/>
    </xf>
    <xf numFmtId="49" fontId="13" fillId="0" borderId="2" xfId="49" applyNumberFormat="1" applyFont="1" applyFill="1" applyBorder="1" applyAlignment="1" applyProtection="1">
      <alignment horizontal="left" vertical="center" wrapText="1"/>
    </xf>
    <xf numFmtId="49" fontId="10" fillId="0" borderId="14" xfId="49" applyNumberFormat="1" applyFont="1" applyFill="1" applyBorder="1" applyAlignment="1" applyProtection="1">
      <alignment horizontal="left" vertical="center" wrapText="1"/>
    </xf>
    <xf numFmtId="49" fontId="17" fillId="0" borderId="2" xfId="49" applyNumberFormat="1" applyFont="1" applyFill="1" applyBorder="1" applyAlignment="1" applyProtection="1">
      <alignment horizontal="left" vertical="center" wrapText="1"/>
    </xf>
    <xf numFmtId="49" fontId="10" fillId="0" borderId="15" xfId="49" applyNumberFormat="1" applyFont="1" applyFill="1" applyBorder="1" applyAlignment="1" applyProtection="1">
      <alignment horizontal="center" vertical="center" shrinkToFit="1"/>
    </xf>
    <xf numFmtId="49" fontId="10" fillId="0" borderId="8" xfId="49" applyNumberFormat="1" applyFont="1" applyFill="1" applyBorder="1" applyAlignment="1" applyProtection="1">
      <alignment horizontal="center" vertical="center" shrinkToFit="1"/>
    </xf>
    <xf numFmtId="49" fontId="10" fillId="0" borderId="11" xfId="49" applyNumberFormat="1" applyFont="1" applyFill="1" applyBorder="1" applyAlignment="1" applyProtection="1">
      <alignment horizontal="left" vertical="center" wrapText="1"/>
    </xf>
    <xf numFmtId="49" fontId="10" fillId="0" borderId="14" xfId="49" applyNumberFormat="1" applyFont="1" applyFill="1" applyBorder="1" applyAlignment="1" applyProtection="1">
      <alignment horizontal="center" vertical="center" shrinkToFit="1"/>
    </xf>
    <xf numFmtId="49" fontId="10" fillId="0" borderId="10" xfId="49" applyNumberFormat="1" applyFont="1" applyFill="1" applyBorder="1" applyAlignment="1" applyProtection="1">
      <alignment horizontal="left" vertical="center" wrapText="1"/>
    </xf>
    <xf numFmtId="49" fontId="10" fillId="0" borderId="10" xfId="49" applyNumberFormat="1" applyFont="1" applyFill="1" applyBorder="1" applyAlignment="1" applyProtection="1">
      <alignment horizontal="center" vertical="center" shrinkToFit="1"/>
    </xf>
    <xf numFmtId="49" fontId="11" fillId="0" borderId="16" xfId="49" applyNumberFormat="1" applyFont="1" applyFill="1" applyBorder="1" applyAlignment="1" applyProtection="1">
      <alignment vertical="center"/>
    </xf>
    <xf numFmtId="49" fontId="11" fillId="0" borderId="17" xfId="49" applyNumberFormat="1" applyFont="1" applyFill="1" applyBorder="1" applyAlignment="1" applyProtection="1">
      <alignment horizontal="center" vertical="center" shrinkToFit="1"/>
    </xf>
    <xf numFmtId="49" fontId="11" fillId="0" borderId="18" xfId="49" applyNumberFormat="1" applyFont="1" applyFill="1" applyBorder="1" applyAlignment="1" applyProtection="1">
      <alignment horizontal="left" vertical="center" wrapText="1"/>
    </xf>
    <xf numFmtId="49" fontId="11" fillId="0" borderId="4" xfId="49" applyNumberFormat="1" applyFont="1" applyFill="1" applyBorder="1" applyAlignment="1" applyProtection="1">
      <alignment vertical="center"/>
    </xf>
    <xf numFmtId="49" fontId="11" fillId="0" borderId="4" xfId="49" applyNumberFormat="1" applyFont="1" applyFill="1" applyBorder="1" applyAlignment="1" applyProtection="1">
      <alignment horizontal="center" vertical="center" shrinkToFit="1"/>
    </xf>
    <xf numFmtId="49" fontId="11" fillId="0" borderId="4" xfId="49" applyNumberFormat="1" applyFont="1" applyFill="1" applyBorder="1" applyAlignment="1" applyProtection="1">
      <alignment horizontal="left"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49" applyFont="1" applyFill="1" applyBorder="1" applyAlignment="1" applyProtection="1">
      <alignment vertical="center"/>
    </xf>
    <xf numFmtId="0" fontId="20" fillId="0" borderId="0" xfId="0" applyFont="1" applyFill="1" applyAlignment="1">
      <alignment vertical="center"/>
    </xf>
    <xf numFmtId="49" fontId="8" fillId="0" borderId="0" xfId="49" applyNumberFormat="1" applyFont="1" applyFill="1" applyBorder="1" applyAlignment="1" applyProtection="1">
      <alignment horizontal="center" vertical="center"/>
    </xf>
    <xf numFmtId="49" fontId="8" fillId="0" borderId="0" xfId="49" applyNumberFormat="1" applyFont="1" applyFill="1" applyBorder="1" applyAlignment="1" applyProtection="1">
      <alignment horizontal="right" vertical="center"/>
    </xf>
    <xf numFmtId="49" fontId="9" fillId="0" borderId="18" xfId="49" applyNumberFormat="1" applyFont="1" applyFill="1" applyBorder="1" applyAlignment="1" applyProtection="1">
      <alignment horizontal="center" vertical="center"/>
    </xf>
    <xf numFmtId="49" fontId="21" fillId="0" borderId="19" xfId="49" applyNumberFormat="1" applyFont="1" applyFill="1" applyBorder="1" applyAlignment="1" applyProtection="1">
      <alignment vertical="center"/>
    </xf>
    <xf numFmtId="179" fontId="12" fillId="0" borderId="5" xfId="1" applyNumberFormat="1" applyFont="1" applyFill="1" applyBorder="1" applyAlignment="1" applyProtection="1">
      <alignment horizontal="center" vertical="center"/>
    </xf>
    <xf numFmtId="180" fontId="21" fillId="0" borderId="20" xfId="49" applyNumberFormat="1" applyFont="1" applyFill="1" applyBorder="1" applyAlignment="1" applyProtection="1">
      <alignment horizontal="left" vertical="center"/>
    </xf>
    <xf numFmtId="180" fontId="21" fillId="0" borderId="20" xfId="49" applyNumberFormat="1" applyFont="1" applyFill="1" applyBorder="1" applyAlignment="1" applyProtection="1">
      <alignment horizontal="left" vertical="center" wrapText="1"/>
    </xf>
    <xf numFmtId="49" fontId="21" fillId="0" borderId="21" xfId="49" applyNumberFormat="1" applyFont="1" applyFill="1" applyBorder="1" applyAlignment="1" applyProtection="1">
      <alignment vertical="center"/>
    </xf>
    <xf numFmtId="180" fontId="21" fillId="0" borderId="3" xfId="49" applyNumberFormat="1" applyFont="1" applyFill="1" applyBorder="1" applyAlignment="1" applyProtection="1">
      <alignment horizontal="left" vertical="center"/>
    </xf>
    <xf numFmtId="49" fontId="21" fillId="0" borderId="22" xfId="49" applyNumberFormat="1" applyFont="1" applyFill="1" applyBorder="1" applyAlignment="1" applyProtection="1">
      <alignment horizontal="center" vertical="center"/>
    </xf>
    <xf numFmtId="49" fontId="21" fillId="0" borderId="4" xfId="49" applyNumberFormat="1" applyFont="1" applyFill="1" applyBorder="1" applyAlignment="1" applyProtection="1">
      <alignment horizontal="center" vertical="center"/>
    </xf>
    <xf numFmtId="180" fontId="21" fillId="0" borderId="23" xfId="49" applyNumberFormat="1" applyFont="1" applyFill="1" applyBorder="1" applyAlignment="1" applyProtection="1">
      <alignment horizontal="left" vertical="center"/>
    </xf>
    <xf numFmtId="180" fontId="21" fillId="0" borderId="24" xfId="49" applyNumberFormat="1" applyFont="1" applyFill="1" applyBorder="1" applyAlignment="1" applyProtection="1">
      <alignment horizontal="left" vertical="center"/>
    </xf>
    <xf numFmtId="179" fontId="12" fillId="0" borderId="4" xfId="1" applyNumberFormat="1" applyFont="1" applyFill="1" applyBorder="1" applyAlignment="1" applyProtection="1">
      <alignment horizontal="center" vertical="center"/>
    </xf>
    <xf numFmtId="180" fontId="21" fillId="0" borderId="4" xfId="49" applyNumberFormat="1" applyFont="1" applyFill="1" applyBorder="1" applyAlignment="1" applyProtection="1">
      <alignment horizontal="left" vertical="center"/>
    </xf>
    <xf numFmtId="49" fontId="21" fillId="0" borderId="14" xfId="49" applyNumberFormat="1" applyFont="1" applyFill="1" applyBorder="1" applyAlignment="1" applyProtection="1">
      <alignment vertical="center"/>
    </xf>
    <xf numFmtId="180" fontId="21" fillId="0" borderId="14" xfId="49" applyNumberFormat="1" applyFont="1" applyFill="1" applyBorder="1" applyAlignment="1" applyProtection="1">
      <alignment horizontal="left" vertical="center"/>
    </xf>
    <xf numFmtId="179" fontId="12" fillId="0" borderId="14" xfId="1" applyNumberFormat="1" applyFont="1" applyFill="1" applyBorder="1" applyAlignment="1" applyProtection="1">
      <alignment horizontal="center" vertical="center"/>
    </xf>
    <xf numFmtId="49" fontId="21" fillId="0" borderId="2" xfId="49" applyNumberFormat="1" applyFont="1" applyFill="1" applyBorder="1" applyAlignment="1" applyProtection="1">
      <alignment vertical="center"/>
    </xf>
    <xf numFmtId="180" fontId="21" fillId="0" borderId="2" xfId="49" applyNumberFormat="1" applyFont="1" applyFill="1" applyBorder="1" applyAlignment="1" applyProtection="1">
      <alignment horizontal="left" vertical="center"/>
    </xf>
    <xf numFmtId="179" fontId="12" fillId="0" borderId="2" xfId="1" applyNumberFormat="1" applyFont="1" applyFill="1" applyBorder="1" applyAlignment="1" applyProtection="1">
      <alignment horizontal="center" vertical="center"/>
    </xf>
    <xf numFmtId="179" fontId="12" fillId="0" borderId="20" xfId="1" applyNumberFormat="1" applyFont="1" applyFill="1" applyBorder="1" applyAlignment="1" applyProtection="1">
      <alignment horizontal="center" vertical="center"/>
    </xf>
    <xf numFmtId="49" fontId="21" fillId="0" borderId="8" xfId="49" applyNumberFormat="1" applyFont="1" applyFill="1" applyBorder="1" applyAlignment="1" applyProtection="1">
      <alignment horizontal="center" vertical="center"/>
    </xf>
    <xf numFmtId="49" fontId="22" fillId="0" borderId="2" xfId="49" applyNumberFormat="1" applyFont="1" applyFill="1" applyBorder="1" applyAlignment="1" applyProtection="1">
      <alignment horizontal="center" vertical="center"/>
    </xf>
    <xf numFmtId="179" fontId="23" fillId="0" borderId="2" xfId="1" applyNumberFormat="1" applyFont="1" applyFill="1" applyBorder="1" applyAlignment="1" applyProtection="1">
      <alignment horizontal="center" vertical="center"/>
    </xf>
    <xf numFmtId="180" fontId="22" fillId="0" borderId="2" xfId="49" applyNumberFormat="1" applyFont="1" applyFill="1" applyBorder="1" applyAlignment="1" applyProtection="1">
      <alignment horizontal="center" vertical="center"/>
    </xf>
    <xf numFmtId="179" fontId="14" fillId="0" borderId="0" xfId="1" applyNumberFormat="1" applyFont="1" applyFill="1" applyBorder="1" applyAlignment="1" applyProtection="1">
      <alignment vertical="center"/>
    </xf>
    <xf numFmtId="49" fontId="24" fillId="0" borderId="0" xfId="49" applyNumberFormat="1" applyFont="1" applyFill="1" applyBorder="1" applyAlignment="1" applyProtection="1">
      <alignment horizontal="center" vertical="center"/>
    </xf>
    <xf numFmtId="180" fontId="21" fillId="0" borderId="3" xfId="49" applyNumberFormat="1" applyFont="1" applyFill="1" applyBorder="1" applyAlignment="1" applyProtection="1">
      <alignment vertical="center"/>
    </xf>
    <xf numFmtId="180" fontId="21" fillId="0" borderId="23" xfId="49" applyNumberFormat="1" applyFont="1" applyFill="1" applyBorder="1" applyAlignment="1" applyProtection="1">
      <alignment vertical="center"/>
    </xf>
    <xf numFmtId="180" fontId="21" fillId="0" borderId="25" xfId="49" applyNumberFormat="1" applyFont="1" applyFill="1" applyBorder="1" applyAlignment="1" applyProtection="1">
      <alignment vertical="center"/>
    </xf>
    <xf numFmtId="180" fontId="21" fillId="0" borderId="2" xfId="49" applyNumberFormat="1" applyFont="1" applyFill="1" applyBorder="1" applyAlignment="1" applyProtection="1">
      <alignment vertical="center"/>
    </xf>
    <xf numFmtId="49" fontId="21" fillId="0" borderId="5" xfId="49" applyNumberFormat="1" applyFont="1" applyFill="1" applyBorder="1" applyAlignment="1" applyProtection="1">
      <alignment vertical="center"/>
    </xf>
    <xf numFmtId="180" fontId="21" fillId="0" borderId="5" xfId="49" applyNumberFormat="1" applyFont="1" applyFill="1" applyBorder="1" applyAlignment="1" applyProtection="1">
      <alignment vertical="center"/>
    </xf>
    <xf numFmtId="180" fontId="21" fillId="0" borderId="20" xfId="49" applyNumberFormat="1" applyFont="1" applyFill="1" applyBorder="1" applyAlignment="1" applyProtection="1">
      <alignment vertical="center"/>
    </xf>
    <xf numFmtId="49" fontId="21" fillId="0" borderId="2" xfId="49" applyNumberFormat="1" applyFont="1" applyFill="1" applyBorder="1" applyAlignment="1" applyProtection="1">
      <alignment horizontal="center" vertical="center"/>
    </xf>
    <xf numFmtId="180" fontId="22" fillId="0" borderId="20" xfId="49" applyNumberFormat="1" applyFont="1" applyFill="1" applyBorder="1" applyAlignment="1" applyProtection="1">
      <alignment horizontal="center" vertical="center"/>
    </xf>
    <xf numFmtId="179" fontId="23" fillId="0" borderId="20" xfId="1" applyNumberFormat="1" applyFont="1" applyFill="1" applyBorder="1" applyAlignment="1" applyProtection="1">
      <alignment horizontal="center" vertical="center"/>
    </xf>
    <xf numFmtId="49" fontId="21" fillId="0" borderId="0" xfId="49" applyNumberFormat="1" applyFont="1" applyFill="1" applyBorder="1" applyAlignment="1" applyProtection="1">
      <alignment vertical="center"/>
    </xf>
    <xf numFmtId="179" fontId="12" fillId="0" borderId="0" xfId="1" applyNumberFormat="1" applyFont="1" applyFill="1" applyBorder="1" applyAlignment="1" applyProtection="1">
      <alignment vertical="center"/>
    </xf>
    <xf numFmtId="179" fontId="12" fillId="0" borderId="0" xfId="1" applyNumberFormat="1" applyFont="1" applyFill="1" applyBorder="1" applyAlignment="1" applyProtection="1">
      <alignment horizontal="right" vertical="center"/>
    </xf>
    <xf numFmtId="49" fontId="24" fillId="0" borderId="0" xfId="49" applyNumberFormat="1" applyFont="1" applyFill="1" applyBorder="1" applyAlignment="1" applyProtection="1">
      <alignment horizontal="left" vertical="center"/>
    </xf>
    <xf numFmtId="49" fontId="8" fillId="0" borderId="1" xfId="49" applyNumberFormat="1" applyFont="1" applyFill="1" applyBorder="1" applyAlignment="1" applyProtection="1">
      <alignment horizontal="left" vertical="center"/>
    </xf>
    <xf numFmtId="49" fontId="21" fillId="0" borderId="2" xfId="49" applyNumberFormat="1" applyFont="1" applyFill="1" applyBorder="1" applyAlignment="1" applyProtection="1">
      <alignment vertical="center" shrinkToFit="1"/>
    </xf>
    <xf numFmtId="180" fontId="21" fillId="0" borderId="2" xfId="49" applyNumberFormat="1" applyFont="1" applyFill="1" applyBorder="1" applyAlignment="1" applyProtection="1">
      <alignment horizontal="center" vertical="center"/>
    </xf>
    <xf numFmtId="49" fontId="21" fillId="0" borderId="5" xfId="49" applyNumberFormat="1" applyFont="1" applyFill="1" applyBorder="1" applyAlignment="1" applyProtection="1">
      <alignment vertical="center" shrinkToFit="1"/>
    </xf>
    <xf numFmtId="49" fontId="21" fillId="0" borderId="9" xfId="49" applyNumberFormat="1" applyFont="1" applyFill="1" applyBorder="1" applyAlignment="1" applyProtection="1">
      <alignment vertical="center" shrinkToFit="1"/>
    </xf>
    <xf numFmtId="49" fontId="21" fillId="0" borderId="9" xfId="49" applyNumberFormat="1" applyFont="1" applyFill="1" applyBorder="1" applyAlignment="1" applyProtection="1">
      <alignment horizontal="center" vertical="center"/>
    </xf>
    <xf numFmtId="49" fontId="21" fillId="0" borderId="14" xfId="49" applyNumberFormat="1" applyFont="1" applyFill="1" applyBorder="1" applyAlignment="1" applyProtection="1">
      <alignment vertical="center" shrinkToFit="1"/>
    </xf>
    <xf numFmtId="49" fontId="22" fillId="0" borderId="5" xfId="49" applyNumberFormat="1" applyFont="1" applyFill="1" applyBorder="1" applyAlignment="1" applyProtection="1">
      <alignment horizontal="center" vertical="center" shrinkToFit="1"/>
    </xf>
    <xf numFmtId="179" fontId="23" fillId="0" borderId="5" xfId="1" applyNumberFormat="1" applyFont="1" applyFill="1" applyBorder="1" applyAlignment="1" applyProtection="1">
      <alignment horizontal="center" vertical="center"/>
    </xf>
    <xf numFmtId="180" fontId="22" fillId="0" borderId="5" xfId="49" applyNumberFormat="1" applyFont="1" applyFill="1" applyBorder="1" applyAlignment="1" applyProtection="1">
      <alignment horizontal="center" vertical="center" shrinkToFit="1"/>
    </xf>
    <xf numFmtId="49" fontId="21" fillId="0" borderId="6" xfId="49" applyNumberFormat="1" applyFont="1" applyFill="1" applyBorder="1" applyAlignment="1" applyProtection="1">
      <alignment horizontal="center" vertical="center"/>
    </xf>
    <xf numFmtId="179" fontId="12" fillId="0" borderId="6" xfId="1" applyNumberFormat="1" applyFont="1" applyFill="1" applyBorder="1" applyAlignment="1" applyProtection="1">
      <alignment vertical="center"/>
    </xf>
    <xf numFmtId="0" fontId="21" fillId="0" borderId="6" xfId="49" applyFont="1" applyFill="1" applyBorder="1" applyAlignment="1" applyProtection="1">
      <alignment horizontal="left" vertical="center"/>
    </xf>
    <xf numFmtId="179" fontId="12" fillId="0" borderId="6" xfId="1" applyNumberFormat="1" applyFont="1" applyFill="1" applyBorder="1" applyAlignment="1" applyProtection="1">
      <alignment horizontal="right" vertical="center"/>
    </xf>
    <xf numFmtId="49" fontId="21" fillId="0" borderId="18" xfId="49" applyNumberFormat="1" applyFont="1" applyFill="1" applyBorder="1" applyAlignment="1" applyProtection="1">
      <alignment horizontal="center" vertical="center"/>
    </xf>
    <xf numFmtId="0" fontId="9" fillId="0" borderId="26" xfId="49" applyFont="1" applyFill="1" applyBorder="1" applyAlignment="1" applyProtection="1">
      <alignment horizontal="center" vertical="center"/>
    </xf>
    <xf numFmtId="0" fontId="21" fillId="0" borderId="27" xfId="49" applyFont="1" applyFill="1" applyBorder="1" applyAlignment="1" applyProtection="1">
      <alignment horizontal="center" vertical="center"/>
    </xf>
    <xf numFmtId="179" fontId="9" fillId="0" borderId="5" xfId="1" applyNumberFormat="1" applyFont="1" applyFill="1" applyBorder="1" applyAlignment="1" applyProtection="1">
      <alignment horizontal="center" vertical="center"/>
    </xf>
    <xf numFmtId="49" fontId="9" fillId="0" borderId="5" xfId="49" applyNumberFormat="1" applyFont="1" applyFill="1" applyBorder="1" applyAlignment="1" applyProtection="1">
      <alignment horizontal="center" vertical="center" wrapText="1"/>
    </xf>
    <xf numFmtId="179" fontId="9" fillId="0" borderId="5" xfId="1" applyNumberFormat="1" applyFont="1" applyFill="1" applyBorder="1" applyAlignment="1" applyProtection="1">
      <alignment horizontal="center" vertical="center" wrapText="1"/>
    </xf>
    <xf numFmtId="49" fontId="21" fillId="0" borderId="4" xfId="49" applyNumberFormat="1" applyFont="1" applyFill="1" applyBorder="1" applyAlignment="1" applyProtection="1">
      <alignment vertical="center"/>
    </xf>
    <xf numFmtId="179" fontId="12" fillId="0" borderId="28" xfId="1" applyNumberFormat="1" applyFont="1" applyFill="1" applyBorder="1" applyAlignment="1" applyProtection="1">
      <alignment horizontal="center" vertical="center"/>
    </xf>
    <xf numFmtId="0" fontId="21" fillId="0" borderId="4" xfId="49" applyFont="1" applyFill="1" applyBorder="1" applyAlignment="1" applyProtection="1">
      <alignment horizontal="left" vertical="center"/>
    </xf>
    <xf numFmtId="49" fontId="22" fillId="0" borderId="29" xfId="49" applyNumberFormat="1" applyFont="1" applyFill="1" applyBorder="1" applyAlignment="1" applyProtection="1">
      <alignment horizontal="center" vertical="center"/>
    </xf>
    <xf numFmtId="179" fontId="23" fillId="0" borderId="29" xfId="1" applyNumberFormat="1" applyFont="1" applyFill="1" applyBorder="1" applyAlignment="1" applyProtection="1">
      <alignment horizontal="center" vertical="center"/>
    </xf>
    <xf numFmtId="49" fontId="21" fillId="0" borderId="30" xfId="49" applyNumberFormat="1" applyFont="1" applyFill="1" applyBorder="1" applyAlignment="1" applyProtection="1">
      <alignment vertical="center"/>
    </xf>
    <xf numFmtId="49" fontId="21" fillId="0" borderId="8" xfId="49" applyNumberFormat="1" applyFont="1" applyFill="1" applyBorder="1" applyAlignment="1" applyProtection="1">
      <alignment vertical="center"/>
    </xf>
    <xf numFmtId="49" fontId="21" fillId="0" borderId="12" xfId="49" applyNumberFormat="1" applyFont="1" applyFill="1" applyBorder="1" applyAlignment="1" applyProtection="1">
      <alignment vertical="center"/>
    </xf>
    <xf numFmtId="49" fontId="21" fillId="0" borderId="4" xfId="49" applyNumberFormat="1" applyFont="1" applyFill="1" applyBorder="1" applyAlignment="1" applyProtection="1">
      <alignment horizontal="left" vertical="center"/>
    </xf>
    <xf numFmtId="49" fontId="25" fillId="2" borderId="12" xfId="0" applyNumberFormat="1" applyFont="1" applyFill="1" applyBorder="1" applyAlignment="1">
      <alignment vertical="center"/>
    </xf>
    <xf numFmtId="49" fontId="21" fillId="0" borderId="15" xfId="49" applyNumberFormat="1" applyFont="1" applyFill="1" applyBorder="1" applyAlignment="1" applyProtection="1">
      <alignment vertical="center"/>
    </xf>
    <xf numFmtId="49" fontId="22" fillId="0" borderId="8" xfId="49" applyNumberFormat="1" applyFont="1" applyFill="1" applyBorder="1" applyAlignment="1" applyProtection="1">
      <alignment horizontal="center" vertical="center"/>
    </xf>
    <xf numFmtId="179" fontId="23" fillId="0" borderId="4" xfId="1" applyNumberFormat="1" applyFont="1" applyFill="1" applyBorder="1" applyAlignment="1" applyProtection="1">
      <alignment horizontal="center" vertical="center"/>
    </xf>
    <xf numFmtId="179" fontId="12" fillId="0" borderId="31" xfId="1" applyNumberFormat="1" applyFont="1" applyFill="1" applyBorder="1" applyAlignment="1" applyProtection="1">
      <alignment horizontal="center" vertical="center"/>
    </xf>
    <xf numFmtId="49" fontId="21" fillId="0" borderId="13" xfId="49" applyNumberFormat="1" applyFont="1" applyFill="1" applyBorder="1" applyAlignment="1" applyProtection="1">
      <alignment vertical="center"/>
    </xf>
    <xf numFmtId="49" fontId="21" fillId="0" borderId="26" xfId="49" applyNumberFormat="1" applyFont="1" applyFill="1" applyBorder="1" applyAlignment="1" applyProtection="1">
      <alignment horizontal="center" vertical="center"/>
    </xf>
    <xf numFmtId="49" fontId="21" fillId="0" borderId="8" xfId="49" applyNumberFormat="1" applyFont="1" applyFill="1" applyBorder="1" applyAlignment="1" applyProtection="1">
      <alignment horizontal="left" vertical="center"/>
    </xf>
    <xf numFmtId="179" fontId="23" fillId="0" borderId="31" xfId="1" applyNumberFormat="1" applyFont="1" applyFill="1" applyBorder="1" applyAlignment="1" applyProtection="1">
      <alignment horizontal="center" vertical="center"/>
    </xf>
    <xf numFmtId="179" fontId="23" fillId="0" borderId="32" xfId="1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9" fontId="21" fillId="0" borderId="11" xfId="49" applyNumberFormat="1" applyFont="1" applyFill="1" applyBorder="1" applyAlignment="1" applyProtection="1">
      <alignment vertical="center"/>
    </xf>
    <xf numFmtId="49" fontId="21" fillId="0" borderId="33" xfId="49" applyNumberFormat="1" applyFont="1" applyFill="1" applyBorder="1" applyAlignment="1" applyProtection="1">
      <alignment vertical="center"/>
    </xf>
    <xf numFmtId="49" fontId="21" fillId="0" borderId="27" xfId="49" applyNumberFormat="1" applyFont="1" applyFill="1" applyBorder="1" applyAlignment="1" applyProtection="1">
      <alignment vertical="center"/>
    </xf>
    <xf numFmtId="49" fontId="22" fillId="0" borderId="4" xfId="49" applyNumberFormat="1" applyFont="1" applyFill="1" applyBorder="1" applyAlignment="1" applyProtection="1">
      <alignment horizontal="center" vertical="center"/>
    </xf>
    <xf numFmtId="49" fontId="22" fillId="0" borderId="9" xfId="49" applyNumberFormat="1" applyFont="1" applyFill="1" applyBorder="1" applyAlignment="1" applyProtection="1">
      <alignment horizontal="center" vertical="center"/>
    </xf>
    <xf numFmtId="49" fontId="20" fillId="2" borderId="6" xfId="49" applyNumberFormat="1" applyFont="1" applyFill="1" applyBorder="1" applyAlignment="1" applyProtection="1">
      <alignment vertical="center"/>
    </xf>
    <xf numFmtId="179" fontId="12" fillId="2" borderId="6" xfId="1" applyNumberFormat="1" applyFont="1" applyFill="1" applyBorder="1" applyAlignment="1" applyProtection="1">
      <alignment vertical="center"/>
    </xf>
    <xf numFmtId="49" fontId="21" fillId="2" borderId="0" xfId="49" applyNumberFormat="1" applyFont="1" applyFill="1" applyBorder="1" applyAlignment="1" applyProtection="1">
      <alignment vertical="center"/>
    </xf>
    <xf numFmtId="179" fontId="12" fillId="2" borderId="0" xfId="1" applyNumberFormat="1" applyFont="1" applyFill="1" applyBorder="1" applyAlignment="1" applyProtection="1">
      <alignment horizontal="righ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49" fontId="10" fillId="0" borderId="8" xfId="49" applyNumberFormat="1" applyFont="1" applyFill="1" applyBorder="1" applyAlignment="1" applyProtection="1">
      <alignment vertical="center"/>
    </xf>
    <xf numFmtId="49" fontId="10" fillId="0" borderId="9" xfId="49" applyNumberFormat="1" applyFont="1" applyFill="1" applyBorder="1" applyAlignment="1" applyProtection="1">
      <alignment vertical="center"/>
    </xf>
    <xf numFmtId="49" fontId="10" fillId="0" borderId="12" xfId="49" applyNumberFormat="1" applyFont="1" applyFill="1" applyBorder="1" applyAlignment="1" applyProtection="1">
      <alignment vertical="center"/>
    </xf>
    <xf numFmtId="49" fontId="10" fillId="0" borderId="14" xfId="49" applyNumberFormat="1" applyFont="1" applyFill="1" applyBorder="1" applyAlignment="1" applyProtection="1">
      <alignment vertical="center"/>
    </xf>
    <xf numFmtId="49" fontId="10" fillId="0" borderId="11" xfId="49" applyNumberFormat="1" applyFont="1" applyFill="1" applyBorder="1" applyAlignment="1" applyProtection="1">
      <alignment horizontal="center" vertical="center"/>
    </xf>
    <xf numFmtId="49" fontId="10" fillId="0" borderId="31" xfId="49" applyNumberFormat="1" applyFont="1" applyFill="1" applyBorder="1" applyAlignment="1" applyProtection="1">
      <alignment vertical="center" wrapText="1"/>
    </xf>
    <xf numFmtId="49" fontId="10" fillId="0" borderId="4" xfId="49" applyNumberFormat="1" applyFont="1" applyFill="1" applyBorder="1" applyAlignment="1" applyProtection="1">
      <alignment horizontal="center" vertical="center"/>
    </xf>
    <xf numFmtId="49" fontId="28" fillId="0" borderId="4" xfId="49" applyNumberFormat="1" applyFont="1" applyFill="1" applyBorder="1" applyAlignment="1" applyProtection="1">
      <alignment horizontal="center" vertical="center"/>
    </xf>
    <xf numFmtId="49" fontId="21" fillId="2" borderId="6" xfId="49" applyNumberFormat="1" applyFont="1" applyFill="1" applyBorder="1" applyAlignment="1" applyProtection="1">
      <alignment vertical="center"/>
    </xf>
    <xf numFmtId="179" fontId="12" fillId="2" borderId="6" xfId="1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Alignment="1">
      <alignment vertical="center"/>
    </xf>
    <xf numFmtId="49" fontId="8" fillId="0" borderId="0" xfId="49" applyNumberFormat="1" applyFont="1" applyFill="1" applyBorder="1" applyAlignment="1" applyProtection="1">
      <alignment vertical="center"/>
    </xf>
    <xf numFmtId="49" fontId="26" fillId="0" borderId="0" xfId="49" applyNumberFormat="1" applyFont="1" applyFill="1" applyBorder="1" applyAlignment="1" applyProtection="1">
      <alignment vertical="center"/>
    </xf>
    <xf numFmtId="49" fontId="31" fillId="0" borderId="4" xfId="49" applyNumberFormat="1" applyFont="1" applyFill="1" applyBorder="1" applyAlignment="1" applyProtection="1">
      <alignment horizontal="center" vertical="center"/>
    </xf>
    <xf numFmtId="179" fontId="12" fillId="0" borderId="33" xfId="1" applyNumberFormat="1" applyFont="1" applyFill="1" applyBorder="1" applyAlignment="1" applyProtection="1">
      <alignment horizontal="center" vertical="center"/>
    </xf>
    <xf numFmtId="49" fontId="28" fillId="0" borderId="34" xfId="49" applyNumberFormat="1" applyFont="1" applyFill="1" applyBorder="1" applyAlignment="1" applyProtection="1">
      <alignment horizontal="left" vertical="center"/>
    </xf>
    <xf numFmtId="49" fontId="10" fillId="0" borderId="19" xfId="49" applyNumberFormat="1" applyFont="1" applyFill="1" applyBorder="1" applyAlignment="1" applyProtection="1">
      <alignment horizontal="left" vertical="center"/>
    </xf>
    <xf numFmtId="49" fontId="10" fillId="0" borderId="19" xfId="49" applyNumberFormat="1" applyFont="1" applyFill="1" applyBorder="1" applyAlignment="1" applyProtection="1">
      <alignment vertical="center"/>
    </xf>
    <xf numFmtId="49" fontId="28" fillId="0" borderId="19" xfId="49" applyNumberFormat="1" applyFont="1" applyFill="1" applyBorder="1" applyAlignment="1" applyProtection="1">
      <alignment horizontal="left" vertical="center"/>
    </xf>
    <xf numFmtId="49" fontId="10" fillId="0" borderId="34" xfId="49" applyNumberFormat="1" applyFont="1" applyFill="1" applyBorder="1" applyAlignment="1" applyProtection="1">
      <alignment horizontal="left" vertical="center"/>
    </xf>
    <xf numFmtId="0" fontId="32" fillId="0" borderId="0" xfId="0" applyFont="1" applyAlignment="1">
      <alignment vertical="center"/>
    </xf>
    <xf numFmtId="0" fontId="33" fillId="0" borderId="0" xfId="0" applyFont="1" applyFill="1" applyAlignment="1">
      <alignment horizontal="center" vertical="center"/>
    </xf>
    <xf numFmtId="49" fontId="8" fillId="0" borderId="1" xfId="49" applyNumberFormat="1" applyFont="1" applyFill="1" applyBorder="1" applyAlignment="1" applyProtection="1">
      <alignment horizontal="left" vertical="center" wrapText="1"/>
    </xf>
    <xf numFmtId="0" fontId="8" fillId="0" borderId="1" xfId="49" applyFont="1" applyFill="1" applyBorder="1" applyAlignment="1" applyProtection="1">
      <alignment horizontal="center" vertical="center"/>
    </xf>
    <xf numFmtId="49" fontId="28" fillId="0" borderId="33" xfId="49" applyNumberFormat="1" applyFont="1" applyFill="1" applyBorder="1" applyAlignment="1" applyProtection="1">
      <alignment horizontal="center" vertical="center"/>
    </xf>
    <xf numFmtId="179" fontId="23" fillId="0" borderId="33" xfId="1" applyNumberFormat="1" applyFont="1" applyFill="1" applyBorder="1" applyAlignment="1" applyProtection="1">
      <alignment horizontal="center" vertical="center"/>
    </xf>
    <xf numFmtId="49" fontId="28" fillId="0" borderId="33" xfId="49" applyNumberFormat="1" applyFont="1" applyFill="1" applyBorder="1" applyAlignment="1" applyProtection="1">
      <alignment horizontal="left" vertical="center"/>
    </xf>
    <xf numFmtId="49" fontId="10" fillId="0" borderId="2" xfId="49" applyNumberFormat="1" applyFont="1" applyFill="1" applyBorder="1" applyAlignment="1" applyProtection="1">
      <alignment horizontal="left" vertical="center" shrinkToFit="1"/>
    </xf>
    <xf numFmtId="49" fontId="10" fillId="0" borderId="2" xfId="49" applyNumberFormat="1" applyFont="1" applyFill="1" applyBorder="1" applyAlignment="1" applyProtection="1">
      <alignment vertical="center" shrinkToFit="1"/>
    </xf>
    <xf numFmtId="49" fontId="28" fillId="0" borderId="2" xfId="49" applyNumberFormat="1" applyFont="1" applyFill="1" applyBorder="1" applyAlignment="1" applyProtection="1">
      <alignment horizontal="left" vertical="center"/>
    </xf>
    <xf numFmtId="49" fontId="10" fillId="0" borderId="33" xfId="49" applyNumberFormat="1" applyFont="1" applyFill="1" applyBorder="1" applyAlignment="1" applyProtection="1">
      <alignment horizontal="left" vertical="center"/>
    </xf>
    <xf numFmtId="179" fontId="0" fillId="0" borderId="0" xfId="0" applyNumberFormat="1" applyFont="1" applyAlignment="1">
      <alignment vertical="center"/>
    </xf>
    <xf numFmtId="0" fontId="5" fillId="0" borderId="0" xfId="0" applyFont="1" applyAlignment="1"/>
    <xf numFmtId="0" fontId="6" fillId="0" borderId="0" xfId="49" applyFont="1" applyFill="1" applyBorder="1" applyAlignment="1" applyProtection="1"/>
    <xf numFmtId="0" fontId="34" fillId="0" borderId="0" xfId="49" applyFont="1" applyFill="1" applyBorder="1" applyAlignment="1" applyProtection="1"/>
    <xf numFmtId="0" fontId="35" fillId="0" borderId="0" xfId="49" applyFont="1" applyFill="1" applyBorder="1" applyAlignment="1" applyProtection="1">
      <alignment horizontal="center" vertical="center"/>
    </xf>
    <xf numFmtId="0" fontId="34" fillId="0" borderId="0" xfId="49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CCCC33"/>
      <rgbColor rgb="0000CC99"/>
      <rgbColor rgb="0000CCFF"/>
      <rgbColor rgb="000099FF"/>
      <rgbColor rgb="00FFFFFF"/>
      <rgbColor rgb="00996666"/>
      <rgbColor rgb="00FFFFFF"/>
      <rgbColor rgb="00F0F0F0"/>
      <rgbColor rgb="00808080"/>
      <rgbColor rgb="0000FFFF"/>
      <rgbColor rgb="0080FF00"/>
      <rgbColor rgb="0080FFFF"/>
      <rgbColor rgb="00A0A0A0"/>
      <rgbColor rgb="0099A8AC"/>
      <rgbColor rgb="00D8E9E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showGridLines="0" showZeros="0" workbookViewId="0">
      <selection activeCell="A4" sqref="A4"/>
    </sheetView>
  </sheetViews>
  <sheetFormatPr defaultColWidth="9" defaultRowHeight="14.25"/>
  <cols>
    <col min="1" max="1" width="124.875" style="222" customWidth="1"/>
  </cols>
  <sheetData>
    <row r="1" ht="22.5" customHeight="1" spans="1:1">
      <c r="A1" s="223"/>
    </row>
    <row r="2" ht="45" customHeight="1" spans="1:1">
      <c r="A2" s="224" t="s">
        <v>0</v>
      </c>
    </row>
    <row r="3" s="221" customFormat="1" ht="32.1" customHeight="1" spans="1:1">
      <c r="A3" s="225" t="s">
        <v>1</v>
      </c>
    </row>
    <row r="4" ht="32.1" customHeight="1" spans="1:1">
      <c r="A4" s="225" t="s">
        <v>2</v>
      </c>
    </row>
    <row r="5" ht="32.1" customHeight="1" spans="1:1">
      <c r="A5" s="225" t="s">
        <v>3</v>
      </c>
    </row>
    <row r="6" ht="32.1" customHeight="1" spans="1:1">
      <c r="A6" s="225" t="s">
        <v>4</v>
      </c>
    </row>
    <row r="7" ht="32.1" customHeight="1" spans="1:1">
      <c r="A7" s="225" t="s">
        <v>5</v>
      </c>
    </row>
    <row r="8" ht="32.1" customHeight="1" spans="1:1">
      <c r="A8" s="225" t="s">
        <v>6</v>
      </c>
    </row>
    <row r="9" ht="32.1" customHeight="1" spans="1:1">
      <c r="A9" s="225" t="s">
        <v>7</v>
      </c>
    </row>
    <row r="10" ht="32.1" customHeight="1" spans="1:1">
      <c r="A10" s="225" t="s">
        <v>8</v>
      </c>
    </row>
    <row r="11" ht="32.1" customHeight="1" spans="1:1">
      <c r="A11" s="225" t="s">
        <v>9</v>
      </c>
    </row>
    <row r="12" ht="32.1" customHeight="1" spans="1:1">
      <c r="A12" s="225" t="s">
        <v>10</v>
      </c>
    </row>
    <row r="13" ht="32.1" customHeight="1" spans="1:1">
      <c r="A13" s="225" t="s">
        <v>11</v>
      </c>
    </row>
    <row r="14" ht="32.1" customHeight="1" spans="1:1">
      <c r="A14" s="225" t="s">
        <v>12</v>
      </c>
    </row>
  </sheetData>
  <printOptions horizontalCentered="1"/>
  <pageMargins left="0.786805555555556" right="0.786805555555556" top="0.471527777777778" bottom="0.707638888888889" header="0.511805555555556" footer="0.511805555555556"/>
  <pageSetup paperSize="9" fitToWidth="0" fitToHeight="0" orientation="landscape" errors="blank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workbookViewId="0">
      <selection activeCell="L18" sqref="L18"/>
    </sheetView>
  </sheetViews>
  <sheetFormatPr defaultColWidth="9" defaultRowHeight="13.5" outlineLevelCol="3"/>
  <cols>
    <col min="1" max="1" width="27.625" style="85" customWidth="1"/>
    <col min="2" max="2" width="13.625" style="85" customWidth="1"/>
    <col min="3" max="3" width="31.625" style="85" customWidth="1"/>
    <col min="4" max="4" width="13.0583333333333" style="85" customWidth="1"/>
    <col min="5" max="16384" width="9" style="86"/>
  </cols>
  <sheetData>
    <row r="1" s="1" customFormat="1" ht="24.95" customHeight="1" spans="1:4">
      <c r="A1" s="10" t="s">
        <v>184</v>
      </c>
      <c r="B1" s="10"/>
      <c r="C1" s="10"/>
      <c r="D1" s="10"/>
    </row>
    <row r="2" s="2" customFormat="1" ht="45" customHeight="1" spans="1:4">
      <c r="A2" s="12" t="s">
        <v>185</v>
      </c>
      <c r="B2" s="12"/>
      <c r="C2" s="12"/>
      <c r="D2" s="12"/>
    </row>
    <row r="3" s="3" customFormat="1" ht="20.1" customHeight="1" spans="1:4">
      <c r="A3" s="87"/>
      <c r="B3" s="87"/>
      <c r="C3" s="87"/>
      <c r="D3" s="88" t="s">
        <v>186</v>
      </c>
    </row>
    <row r="4" s="3" customFormat="1" ht="20.1" customHeight="1" spans="1:4">
      <c r="A4" s="13"/>
      <c r="B4" s="13"/>
      <c r="C4" s="13"/>
      <c r="D4" s="15" t="s">
        <v>44</v>
      </c>
    </row>
    <row r="5" s="4" customFormat="1" ht="30" customHeight="1" spans="1:4">
      <c r="A5" s="16" t="s">
        <v>16</v>
      </c>
      <c r="B5" s="89" t="s">
        <v>57</v>
      </c>
      <c r="C5" s="16" t="s">
        <v>16</v>
      </c>
      <c r="D5" s="16" t="s">
        <v>57</v>
      </c>
    </row>
    <row r="6" s="83" customFormat="1" ht="30" customHeight="1" spans="1:4">
      <c r="A6" s="90" t="s">
        <v>187</v>
      </c>
      <c r="B6" s="91">
        <v>4463</v>
      </c>
      <c r="C6" s="92" t="s">
        <v>188</v>
      </c>
      <c r="D6" s="91">
        <v>3673</v>
      </c>
    </row>
    <row r="7" s="83" customFormat="1" ht="30" customHeight="1" spans="1:4">
      <c r="A7" s="90" t="s">
        <v>60</v>
      </c>
      <c r="B7" s="91"/>
      <c r="C7" s="93" t="s">
        <v>189</v>
      </c>
      <c r="D7" s="91">
        <v>830</v>
      </c>
    </row>
    <row r="8" s="83" customFormat="1" ht="30" customHeight="1" spans="1:4">
      <c r="A8" s="90" t="s">
        <v>64</v>
      </c>
      <c r="B8" s="91">
        <v>5</v>
      </c>
      <c r="C8" s="92" t="s">
        <v>65</v>
      </c>
      <c r="D8" s="91"/>
    </row>
    <row r="9" s="83" customFormat="1" ht="30" customHeight="1" spans="1:4">
      <c r="A9" s="90" t="s">
        <v>123</v>
      </c>
      <c r="B9" s="91">
        <v>50</v>
      </c>
      <c r="C9" s="92" t="s">
        <v>190</v>
      </c>
      <c r="D9" s="91"/>
    </row>
    <row r="10" s="83" customFormat="1" ht="30" customHeight="1" spans="1:4">
      <c r="A10" s="90" t="s">
        <v>124</v>
      </c>
      <c r="B10" s="91">
        <v>15</v>
      </c>
      <c r="C10" s="92" t="s">
        <v>191</v>
      </c>
      <c r="D10" s="91">
        <v>10</v>
      </c>
    </row>
    <row r="11" s="83" customFormat="1" ht="30" customHeight="1" spans="1:4">
      <c r="A11" s="94" t="s">
        <v>72</v>
      </c>
      <c r="B11" s="91">
        <v>6</v>
      </c>
      <c r="C11" s="95" t="s">
        <v>192</v>
      </c>
      <c r="D11" s="91"/>
    </row>
    <row r="12" s="83" customFormat="1" ht="30" customHeight="1" spans="1:4">
      <c r="A12" s="96" t="s">
        <v>73</v>
      </c>
      <c r="B12" s="97" t="s">
        <v>73</v>
      </c>
      <c r="C12" s="98" t="s">
        <v>193</v>
      </c>
      <c r="D12" s="91">
        <v>117</v>
      </c>
    </row>
    <row r="13" s="83" customFormat="1" ht="30" customHeight="1" spans="1:4">
      <c r="A13" s="96" t="s">
        <v>73</v>
      </c>
      <c r="B13" s="97" t="s">
        <v>73</v>
      </c>
      <c r="C13" s="99" t="s">
        <v>194</v>
      </c>
      <c r="D13" s="91">
        <v>40</v>
      </c>
    </row>
    <row r="14" s="83" customFormat="1" ht="30" customHeight="1" spans="1:4">
      <c r="A14" s="96" t="s">
        <v>73</v>
      </c>
      <c r="B14" s="97" t="s">
        <v>73</v>
      </c>
      <c r="C14" s="99" t="s">
        <v>195</v>
      </c>
      <c r="D14" s="91">
        <v>0</v>
      </c>
    </row>
    <row r="15" s="83" customFormat="1" ht="30" customHeight="1" spans="1:4">
      <c r="A15" s="96" t="s">
        <v>73</v>
      </c>
      <c r="B15" s="97" t="s">
        <v>73</v>
      </c>
      <c r="C15" s="99" t="s">
        <v>196</v>
      </c>
      <c r="D15" s="100"/>
    </row>
    <row r="16" s="83" customFormat="1" ht="30" customHeight="1" spans="1:4">
      <c r="A16" s="97" t="s">
        <v>73</v>
      </c>
      <c r="B16" s="97" t="s">
        <v>73</v>
      </c>
      <c r="C16" s="101" t="s">
        <v>197</v>
      </c>
      <c r="D16" s="100"/>
    </row>
    <row r="17" s="83" customFormat="1" ht="30" customHeight="1" spans="1:4">
      <c r="A17" s="102" t="s">
        <v>125</v>
      </c>
      <c r="B17" s="91">
        <f>B6+B7+B8+B9+B10</f>
        <v>4533</v>
      </c>
      <c r="C17" s="103" t="s">
        <v>198</v>
      </c>
      <c r="D17" s="104">
        <f>D6+D7+D8+D9+D10+D11+D12+D13+D14</f>
        <v>4670</v>
      </c>
    </row>
    <row r="18" s="83" customFormat="1" ht="30" customHeight="1" spans="1:4">
      <c r="A18" s="105" t="s">
        <v>127</v>
      </c>
      <c r="B18" s="91"/>
      <c r="C18" s="106" t="s">
        <v>199</v>
      </c>
      <c r="D18" s="107"/>
    </row>
    <row r="19" s="83" customFormat="1" ht="30" customHeight="1" spans="1:4">
      <c r="A19" s="105" t="s">
        <v>129</v>
      </c>
      <c r="B19" s="91"/>
      <c r="C19" s="106" t="s">
        <v>200</v>
      </c>
      <c r="D19" s="108"/>
    </row>
    <row r="20" s="83" customFormat="1" ht="30" customHeight="1" spans="1:4">
      <c r="A20" s="105" t="s">
        <v>131</v>
      </c>
      <c r="B20" s="91">
        <f>B17+B18+B19</f>
        <v>4533</v>
      </c>
      <c r="C20" s="106" t="s">
        <v>201</v>
      </c>
      <c r="D20" s="108">
        <f>D17+D18+D19</f>
        <v>4670</v>
      </c>
    </row>
    <row r="21" s="83" customFormat="1" ht="30" customHeight="1" spans="1:4">
      <c r="A21" s="109" t="s">
        <v>73</v>
      </c>
      <c r="B21" s="91" t="s">
        <v>73</v>
      </c>
      <c r="C21" s="106" t="s">
        <v>202</v>
      </c>
      <c r="D21" s="108">
        <f>B20-D20</f>
        <v>-137</v>
      </c>
    </row>
    <row r="22" s="83" customFormat="1" ht="30" customHeight="1" spans="1:4">
      <c r="A22" s="105" t="s">
        <v>134</v>
      </c>
      <c r="B22" s="91">
        <v>-328</v>
      </c>
      <c r="C22" s="106" t="s">
        <v>203</v>
      </c>
      <c r="D22" s="108">
        <f>B22+D21</f>
        <v>-465</v>
      </c>
    </row>
    <row r="23" s="84" customFormat="1" ht="30" customHeight="1" spans="1:4">
      <c r="A23" s="110" t="s">
        <v>89</v>
      </c>
      <c r="B23" s="111">
        <f>B20+B22</f>
        <v>4205</v>
      </c>
      <c r="C23" s="112" t="s">
        <v>89</v>
      </c>
      <c r="D23" s="111">
        <f>D20+D22</f>
        <v>4205</v>
      </c>
    </row>
    <row r="24" ht="24.95" customHeight="1" spans="1:4">
      <c r="B24" s="113"/>
      <c r="D24" s="113"/>
    </row>
    <row r="25" ht="24.95" customHeight="1" spans="1:4">
      <c r="B25" s="113"/>
      <c r="D25" s="113"/>
    </row>
    <row r="26" ht="24.95" customHeight="1" spans="1:4">
      <c r="B26" s="113"/>
      <c r="D26" s="113"/>
    </row>
    <row r="27" ht="24.95" customHeight="1" spans="1:4">
      <c r="B27" s="113"/>
      <c r="D27" s="113"/>
    </row>
    <row r="28" ht="24.95" customHeight="1" spans="1:4">
      <c r="B28" s="113"/>
      <c r="D28" s="113"/>
    </row>
    <row r="29" ht="24.95" customHeight="1" spans="1:4">
      <c r="B29" s="113"/>
      <c r="D29" s="113"/>
    </row>
    <row r="30" ht="24.95" customHeight="1" spans="1:4">
      <c r="B30" s="113"/>
      <c r="D30" s="113"/>
    </row>
    <row r="31" ht="16.5" spans="1:4">
      <c r="B31" s="113"/>
      <c r="D31" s="113"/>
    </row>
    <row r="32" ht="16.5" spans="1:4">
      <c r="B32" s="113"/>
      <c r="D32" s="113"/>
    </row>
    <row r="33" ht="16.5" spans="2:4">
      <c r="B33" s="113"/>
      <c r="D33" s="113"/>
    </row>
    <row r="34" ht="16.5" spans="2:4">
      <c r="B34" s="113"/>
      <c r="D34" s="113"/>
    </row>
    <row r="35" ht="16.5" spans="2:4">
      <c r="B35" s="113"/>
      <c r="D35" s="113"/>
    </row>
  </sheetData>
  <mergeCells count="1">
    <mergeCell ref="A2:D2"/>
  </mergeCells>
  <printOptions horizontalCentered="1"/>
  <pageMargins left="0.786805555555556" right="0.590277777777778" top="0.984027777777778" bottom="0.786805555555556" header="0.313888888888889" footer="0.313888888888889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workbookViewId="0">
      <selection activeCell="G12" sqref="G12"/>
    </sheetView>
  </sheetViews>
  <sheetFormatPr defaultColWidth="9" defaultRowHeight="14.25" outlineLevelCol="7"/>
  <cols>
    <col min="1" max="1" width="34.125" style="7" customWidth="1"/>
    <col min="2" max="2" width="5.125" style="8" customWidth="1"/>
    <col min="3" max="4" width="13.625" style="7" customWidth="1"/>
    <col min="5" max="5" width="37.125" style="7" customWidth="1"/>
    <col min="6" max="6" width="5.125" style="8" customWidth="1"/>
    <col min="7" max="7" width="13.125" style="7" customWidth="1"/>
    <col min="8" max="8" width="13.625" style="7" customWidth="1"/>
    <col min="9" max="16384" width="9" style="9"/>
  </cols>
  <sheetData>
    <row r="1" s="1" customFormat="1" ht="18.75" spans="1:8">
      <c r="A1" s="10" t="s">
        <v>204</v>
      </c>
      <c r="B1" s="11"/>
      <c r="C1" s="10"/>
      <c r="D1" s="10"/>
      <c r="E1" s="10"/>
      <c r="F1" s="11"/>
      <c r="G1" s="10"/>
      <c r="H1" s="10"/>
    </row>
    <row r="2" s="2" customFormat="1" ht="45" customHeight="1" spans="1:8">
      <c r="A2" s="12" t="s">
        <v>205</v>
      </c>
      <c r="B2" s="12"/>
      <c r="C2" s="12"/>
      <c r="D2" s="12"/>
      <c r="E2" s="12"/>
      <c r="F2" s="12"/>
      <c r="G2" s="12"/>
      <c r="H2" s="12"/>
    </row>
    <row r="3" s="3" customFormat="1" ht="15" spans="1:8">
      <c r="A3" s="13"/>
      <c r="B3" s="14"/>
      <c r="C3" s="57"/>
      <c r="D3" s="58"/>
      <c r="E3" s="58"/>
      <c r="F3" s="42"/>
      <c r="G3" s="58"/>
      <c r="H3" s="15" t="s">
        <v>206</v>
      </c>
    </row>
    <row r="4" s="4" customFormat="1" ht="21.95" customHeight="1" spans="1:8">
      <c r="A4" s="59" t="s">
        <v>16</v>
      </c>
      <c r="B4" s="17" t="s">
        <v>207</v>
      </c>
      <c r="C4" s="16" t="s">
        <v>208</v>
      </c>
      <c r="D4" s="16" t="s">
        <v>57</v>
      </c>
      <c r="E4" s="16" t="s">
        <v>16</v>
      </c>
      <c r="F4" s="60" t="s">
        <v>207</v>
      </c>
      <c r="G4" s="16" t="s">
        <v>208</v>
      </c>
      <c r="H4" s="16" t="s">
        <v>57</v>
      </c>
    </row>
    <row r="5" s="5" customFormat="1" ht="18.95" customHeight="1" spans="1:8">
      <c r="A5" s="61" t="s">
        <v>209</v>
      </c>
      <c r="B5" s="21" t="s">
        <v>73</v>
      </c>
      <c r="C5" s="62" t="s">
        <v>73</v>
      </c>
      <c r="D5" s="62" t="s">
        <v>73</v>
      </c>
      <c r="E5" s="61" t="s">
        <v>210</v>
      </c>
      <c r="F5" s="63" t="s">
        <v>211</v>
      </c>
      <c r="G5" s="24"/>
      <c r="H5" s="24">
        <v>0</v>
      </c>
    </row>
    <row r="6" s="5" customFormat="1" ht="18.95" customHeight="1" spans="1:8">
      <c r="A6" s="64" t="s">
        <v>212</v>
      </c>
      <c r="B6" s="65" t="s">
        <v>213</v>
      </c>
      <c r="C6" s="66">
        <v>166110</v>
      </c>
      <c r="D6" s="66">
        <v>167288</v>
      </c>
      <c r="E6" s="61" t="s">
        <v>214</v>
      </c>
      <c r="F6" s="63" t="s">
        <v>211</v>
      </c>
      <c r="G6" s="24">
        <v>0</v>
      </c>
      <c r="H6" s="24">
        <v>0</v>
      </c>
    </row>
    <row r="7" s="5" customFormat="1" ht="18.95" customHeight="1" spans="1:8">
      <c r="A7" s="35" t="s">
        <v>215</v>
      </c>
      <c r="B7" s="22" t="s">
        <v>213</v>
      </c>
      <c r="C7" s="66">
        <v>126528</v>
      </c>
      <c r="D7" s="66">
        <v>126528</v>
      </c>
      <c r="E7" s="61" t="s">
        <v>216</v>
      </c>
      <c r="F7" s="67" t="s">
        <v>211</v>
      </c>
      <c r="G7" s="66">
        <v>55525429.66</v>
      </c>
      <c r="H7" s="66">
        <v>55525429.66</v>
      </c>
    </row>
    <row r="8" s="5" customFormat="1" ht="18.95" customHeight="1" spans="1:8">
      <c r="A8" s="30" t="s">
        <v>217</v>
      </c>
      <c r="B8" s="22" t="s">
        <v>213</v>
      </c>
      <c r="C8" s="66">
        <v>42487</v>
      </c>
      <c r="D8" s="66">
        <v>42487</v>
      </c>
      <c r="E8" s="68" t="s">
        <v>218</v>
      </c>
      <c r="F8" s="63" t="s">
        <v>211</v>
      </c>
      <c r="G8" s="24">
        <v>0</v>
      </c>
      <c r="H8" s="24">
        <v>0</v>
      </c>
    </row>
    <row r="9" s="5" customFormat="1" ht="18.95" customHeight="1" spans="1:8">
      <c r="A9" s="69" t="s">
        <v>219</v>
      </c>
      <c r="B9" s="67" t="s">
        <v>213</v>
      </c>
      <c r="C9" s="66">
        <v>3</v>
      </c>
      <c r="D9" s="66">
        <v>3</v>
      </c>
      <c r="E9" s="70" t="s">
        <v>220</v>
      </c>
      <c r="F9" s="63" t="s">
        <v>211</v>
      </c>
      <c r="G9" s="66">
        <v>12170603.62</v>
      </c>
      <c r="H9" s="66">
        <v>5000000</v>
      </c>
    </row>
    <row r="10" s="5" customFormat="1" ht="18.95" customHeight="1" spans="1:8">
      <c r="A10" s="61" t="s">
        <v>221</v>
      </c>
      <c r="B10" s="71" t="s">
        <v>213</v>
      </c>
      <c r="C10" s="66">
        <v>39579</v>
      </c>
      <c r="D10" s="66">
        <v>40757</v>
      </c>
      <c r="E10" s="64" t="s">
        <v>222</v>
      </c>
      <c r="F10" s="63" t="s">
        <v>73</v>
      </c>
      <c r="G10" s="26" t="s">
        <v>73</v>
      </c>
      <c r="H10" s="26" t="s">
        <v>73</v>
      </c>
    </row>
    <row r="11" s="5" customFormat="1" ht="18.95" customHeight="1" spans="1:8">
      <c r="A11" s="61" t="s">
        <v>223</v>
      </c>
      <c r="B11" s="72" t="s">
        <v>213</v>
      </c>
      <c r="C11" s="66">
        <v>1681</v>
      </c>
      <c r="D11" s="66">
        <v>1765</v>
      </c>
      <c r="E11" s="73" t="s">
        <v>224</v>
      </c>
      <c r="F11" s="67" t="s">
        <v>213</v>
      </c>
      <c r="G11" s="66">
        <v>297411</v>
      </c>
      <c r="H11" s="66">
        <v>297411</v>
      </c>
    </row>
    <row r="12" s="5" customFormat="1" ht="18.95" customHeight="1" spans="1:8">
      <c r="A12" s="64" t="s">
        <v>225</v>
      </c>
      <c r="B12" s="65" t="s">
        <v>213</v>
      </c>
      <c r="C12" s="66">
        <v>545</v>
      </c>
      <c r="D12" s="66">
        <v>545</v>
      </c>
      <c r="E12" s="69" t="s">
        <v>226</v>
      </c>
      <c r="F12" s="67" t="s">
        <v>213</v>
      </c>
      <c r="G12" s="66">
        <v>133500</v>
      </c>
      <c r="H12" s="66">
        <v>139900</v>
      </c>
    </row>
    <row r="13" s="5" customFormat="1" ht="18.95" customHeight="1" spans="1:8">
      <c r="A13" s="35" t="s">
        <v>227</v>
      </c>
      <c r="B13" s="22" t="s">
        <v>213</v>
      </c>
      <c r="C13" s="66">
        <v>76278</v>
      </c>
      <c r="D13" s="66">
        <v>76566</v>
      </c>
      <c r="E13" s="61" t="s">
        <v>228</v>
      </c>
      <c r="F13" s="71" t="s">
        <v>229</v>
      </c>
      <c r="G13" s="66">
        <v>638.55</v>
      </c>
      <c r="H13" s="66">
        <v>586.23</v>
      </c>
    </row>
    <row r="14" s="5" customFormat="1" ht="18.95" customHeight="1" spans="1:8">
      <c r="A14" s="27" t="s">
        <v>230</v>
      </c>
      <c r="B14" s="22" t="s">
        <v>213</v>
      </c>
      <c r="C14" s="66">
        <v>15422</v>
      </c>
      <c r="D14" s="66">
        <v>15114</v>
      </c>
      <c r="E14" s="61" t="s">
        <v>231</v>
      </c>
      <c r="F14" s="72" t="s">
        <v>229</v>
      </c>
      <c r="G14" s="66">
        <v>90.26</v>
      </c>
      <c r="H14" s="66">
        <v>90.27</v>
      </c>
    </row>
    <row r="15" s="5" customFormat="1" ht="18.95" customHeight="1" spans="1:8">
      <c r="A15" s="69" t="s">
        <v>232</v>
      </c>
      <c r="B15" s="74" t="s">
        <v>73</v>
      </c>
      <c r="C15" s="66">
        <v>4164246974.12</v>
      </c>
      <c r="D15" s="66">
        <v>4264112581.2</v>
      </c>
      <c r="E15" s="64" t="s">
        <v>233</v>
      </c>
      <c r="F15" s="26" t="s">
        <v>73</v>
      </c>
      <c r="G15" s="26" t="s">
        <v>73</v>
      </c>
      <c r="H15" s="26" t="s">
        <v>73</v>
      </c>
    </row>
    <row r="16" s="5" customFormat="1" ht="18.95" customHeight="1" spans="1:8">
      <c r="A16" s="55" t="s">
        <v>234</v>
      </c>
      <c r="B16" s="22" t="s">
        <v>211</v>
      </c>
      <c r="C16" s="66">
        <v>824084394.9</v>
      </c>
      <c r="D16" s="66">
        <v>823778897.04</v>
      </c>
      <c r="E16" s="35" t="s">
        <v>212</v>
      </c>
      <c r="F16" s="22" t="s">
        <v>213</v>
      </c>
      <c r="G16" s="66">
        <v>26589</v>
      </c>
      <c r="H16" s="66">
        <v>26780</v>
      </c>
    </row>
    <row r="17" s="5" customFormat="1" ht="18.95" customHeight="1" spans="1:8">
      <c r="A17" s="69" t="s">
        <v>235</v>
      </c>
      <c r="B17" s="71" t="s">
        <v>236</v>
      </c>
      <c r="C17" s="66">
        <v>23.2084192894019</v>
      </c>
      <c r="D17" s="66">
        <v>23.2272447021385</v>
      </c>
      <c r="E17" s="35" t="s">
        <v>237</v>
      </c>
      <c r="F17" s="22" t="s">
        <v>213</v>
      </c>
      <c r="G17" s="66">
        <v>16500</v>
      </c>
      <c r="H17" s="66">
        <v>16500</v>
      </c>
    </row>
    <row r="18" s="5" customFormat="1" ht="18.95" customHeight="1" spans="1:8">
      <c r="A18" s="61" t="s">
        <v>238</v>
      </c>
      <c r="B18" s="72" t="s">
        <v>236</v>
      </c>
      <c r="C18" s="66">
        <v>16</v>
      </c>
      <c r="D18" s="66">
        <v>16</v>
      </c>
      <c r="E18" s="35" t="s">
        <v>239</v>
      </c>
      <c r="F18" s="22" t="s">
        <v>213</v>
      </c>
      <c r="G18" s="66">
        <v>10089</v>
      </c>
      <c r="H18" s="66">
        <v>10280</v>
      </c>
    </row>
    <row r="19" s="5" customFormat="1" ht="18.95" customHeight="1" spans="1:8">
      <c r="A19" s="61" t="s">
        <v>240</v>
      </c>
      <c r="B19" s="72" t="s">
        <v>236</v>
      </c>
      <c r="C19" s="66">
        <v>8</v>
      </c>
      <c r="D19" s="66">
        <v>8</v>
      </c>
      <c r="E19" s="75" t="s">
        <v>227</v>
      </c>
      <c r="F19" s="76" t="s">
        <v>213</v>
      </c>
      <c r="G19" s="66">
        <v>15700</v>
      </c>
      <c r="H19" s="66">
        <v>15700</v>
      </c>
    </row>
    <row r="20" s="5" customFormat="1" ht="18.95" customHeight="1" spans="1:8">
      <c r="A20" s="61" t="s">
        <v>241</v>
      </c>
      <c r="B20" s="65" t="s">
        <v>236</v>
      </c>
      <c r="C20" s="66">
        <v>20</v>
      </c>
      <c r="D20" s="66">
        <v>20</v>
      </c>
      <c r="E20" s="61" t="s">
        <v>232</v>
      </c>
      <c r="F20" s="21" t="s">
        <v>73</v>
      </c>
      <c r="G20" s="26" t="s">
        <v>73</v>
      </c>
      <c r="H20" s="26" t="s">
        <v>73</v>
      </c>
    </row>
    <row r="21" s="5" customFormat="1" ht="18.95" customHeight="1" spans="1:8">
      <c r="A21" s="61" t="s">
        <v>242</v>
      </c>
      <c r="B21" s="67" t="s">
        <v>229</v>
      </c>
      <c r="C21" s="66">
        <v>54593.0277946459</v>
      </c>
      <c r="D21" s="66">
        <v>55691.9857534676</v>
      </c>
      <c r="E21" s="61" t="s">
        <v>243</v>
      </c>
      <c r="F21" s="72" t="s">
        <v>211</v>
      </c>
      <c r="G21" s="66">
        <v>1614043462.7</v>
      </c>
      <c r="H21" s="66">
        <v>1614043524</v>
      </c>
    </row>
    <row r="22" s="5" customFormat="1" ht="18.95" customHeight="1" spans="1:8">
      <c r="A22" s="64" t="s">
        <v>244</v>
      </c>
      <c r="B22" s="71" t="s">
        <v>73</v>
      </c>
      <c r="C22" s="71" t="s">
        <v>73</v>
      </c>
      <c r="D22" s="71" t="s">
        <v>73</v>
      </c>
      <c r="E22" s="61" t="s">
        <v>245</v>
      </c>
      <c r="F22" s="72" t="s">
        <v>211</v>
      </c>
      <c r="G22" s="24"/>
      <c r="H22" s="24"/>
    </row>
    <row r="23" s="56" customFormat="1" ht="18.95" customHeight="1" spans="1:8">
      <c r="A23" s="77" t="s">
        <v>246</v>
      </c>
      <c r="B23" s="78" t="s">
        <v>211</v>
      </c>
      <c r="C23" s="66">
        <v>966455898</v>
      </c>
      <c r="D23" s="66">
        <v>990435863.61</v>
      </c>
      <c r="E23" s="79" t="s">
        <v>235</v>
      </c>
      <c r="F23" s="78" t="s">
        <v>236</v>
      </c>
      <c r="G23" s="66">
        <v>24</v>
      </c>
      <c r="H23" s="66">
        <v>24</v>
      </c>
    </row>
    <row r="24" s="56" customFormat="1" ht="18.95" customHeight="1" spans="1:8">
      <c r="A24" s="80" t="s">
        <v>247</v>
      </c>
      <c r="B24" s="81" t="s">
        <v>73</v>
      </c>
      <c r="C24" s="71" t="s">
        <v>73</v>
      </c>
      <c r="D24" s="71" t="s">
        <v>73</v>
      </c>
      <c r="E24" s="82" t="s">
        <v>242</v>
      </c>
      <c r="F24" s="81" t="s">
        <v>229</v>
      </c>
      <c r="G24" s="66">
        <v>102805.32</v>
      </c>
      <c r="H24" s="66">
        <v>102805.32</v>
      </c>
    </row>
    <row r="25" s="56" customFormat="1" ht="18.95" customHeight="1" spans="1:8">
      <c r="A25" s="80" t="s">
        <v>248</v>
      </c>
      <c r="B25" s="81" t="s">
        <v>211</v>
      </c>
      <c r="C25" s="66">
        <v>55525429.66</v>
      </c>
      <c r="D25" s="66">
        <v>55525429.66</v>
      </c>
      <c r="E25" s="82" t="s">
        <v>249</v>
      </c>
      <c r="F25" s="81" t="s">
        <v>229</v>
      </c>
      <c r="G25" s="66">
        <v>85044</v>
      </c>
      <c r="H25" s="66">
        <v>90822</v>
      </c>
    </row>
  </sheetData>
  <mergeCells count="1">
    <mergeCell ref="A2:H2"/>
  </mergeCells>
  <printOptions horizontalCentered="1"/>
  <pageMargins left="0.786805555555556" right="0.590277777777778" top="0.786805555555556" bottom="0.590277777777778" header="0.313888888888889" footer="0.313888888888889"/>
  <pageSetup paperSize="9" scale="9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O12" sqref="O12"/>
    </sheetView>
  </sheetViews>
  <sheetFormatPr defaultColWidth="9" defaultRowHeight="14.25" outlineLevelCol="7"/>
  <cols>
    <col min="1" max="1" width="30.875" style="7" customWidth="1"/>
    <col min="2" max="2" width="5.125" style="8" customWidth="1"/>
    <col min="3" max="4" width="13.625" style="7" customWidth="1"/>
    <col min="5" max="5" width="39.625" style="7" customWidth="1"/>
    <col min="6" max="6" width="5.125" style="8" customWidth="1"/>
    <col min="7" max="8" width="12.625" style="7" customWidth="1"/>
    <col min="9" max="16384" width="9" style="9"/>
  </cols>
  <sheetData>
    <row r="1" s="1" customFormat="1" ht="24.95" customHeight="1" spans="1:8">
      <c r="A1" s="10" t="s">
        <v>250</v>
      </c>
      <c r="B1" s="11"/>
      <c r="C1" s="10"/>
      <c r="D1" s="10"/>
      <c r="E1" s="10"/>
      <c r="F1" s="11"/>
      <c r="G1" s="10"/>
      <c r="H1" s="10"/>
    </row>
    <row r="2" s="2" customFormat="1" ht="36" customHeight="1" spans="1:8">
      <c r="A2" s="12" t="s">
        <v>251</v>
      </c>
      <c r="B2" s="12"/>
      <c r="C2" s="12"/>
      <c r="D2" s="12"/>
      <c r="E2" s="12"/>
      <c r="F2" s="12"/>
      <c r="G2" s="12"/>
      <c r="H2" s="12"/>
    </row>
    <row r="3" s="3" customFormat="1" ht="20.1" customHeight="1" spans="1:8">
      <c r="A3" s="13"/>
      <c r="B3" s="42"/>
      <c r="C3" s="13"/>
      <c r="D3" s="13"/>
      <c r="E3" s="43"/>
      <c r="F3" s="44"/>
      <c r="G3" s="43"/>
      <c r="H3" s="45" t="s">
        <v>252</v>
      </c>
    </row>
    <row r="4" s="4" customFormat="1" ht="26.1" customHeight="1" spans="1:8">
      <c r="A4" s="16" t="s">
        <v>16</v>
      </c>
      <c r="B4" s="17" t="s">
        <v>207</v>
      </c>
      <c r="C4" s="16" t="s">
        <v>208</v>
      </c>
      <c r="D4" s="46" t="s">
        <v>57</v>
      </c>
      <c r="E4" s="47" t="s">
        <v>16</v>
      </c>
      <c r="F4" s="48" t="s">
        <v>207</v>
      </c>
      <c r="G4" s="16" t="s">
        <v>208</v>
      </c>
      <c r="H4" s="46" t="s">
        <v>57</v>
      </c>
    </row>
    <row r="5" s="5" customFormat="1" ht="23.1" customHeight="1" spans="1:8">
      <c r="A5" s="20" t="s">
        <v>253</v>
      </c>
      <c r="B5" s="21" t="s">
        <v>73</v>
      </c>
      <c r="C5" s="49" t="s">
        <v>73</v>
      </c>
      <c r="D5" s="49" t="s">
        <v>73</v>
      </c>
      <c r="E5" s="27" t="s">
        <v>254</v>
      </c>
      <c r="F5" s="22" t="s">
        <v>211</v>
      </c>
      <c r="G5" s="24"/>
      <c r="H5" s="24"/>
    </row>
    <row r="6" s="5" customFormat="1" ht="23.1" customHeight="1" spans="1:8">
      <c r="A6" s="20" t="s">
        <v>212</v>
      </c>
      <c r="B6" s="21" t="s">
        <v>213</v>
      </c>
      <c r="C6" s="50">
        <v>103492</v>
      </c>
      <c r="D6" s="50">
        <v>104373</v>
      </c>
      <c r="E6" s="27" t="s">
        <v>255</v>
      </c>
      <c r="F6" s="22" t="s">
        <v>211</v>
      </c>
      <c r="G6" s="24"/>
      <c r="H6" s="24"/>
    </row>
    <row r="7" s="5" customFormat="1" ht="23.1" customHeight="1" spans="1:8">
      <c r="A7" s="51" t="s">
        <v>256</v>
      </c>
      <c r="B7" s="26" t="s">
        <v>213</v>
      </c>
      <c r="C7" s="50">
        <v>80180</v>
      </c>
      <c r="D7" s="50">
        <v>80734</v>
      </c>
      <c r="E7" s="27" t="s">
        <v>257</v>
      </c>
      <c r="F7" s="22" t="s">
        <v>211</v>
      </c>
      <c r="G7" s="24"/>
      <c r="H7" s="24"/>
    </row>
    <row r="8" s="5" customFormat="1" ht="23.1" customHeight="1" spans="1:8">
      <c r="A8" s="27" t="s">
        <v>258</v>
      </c>
      <c r="B8" s="49" t="s">
        <v>213</v>
      </c>
      <c r="C8" s="50">
        <v>23312</v>
      </c>
      <c r="D8" s="50">
        <v>23639</v>
      </c>
      <c r="E8" s="27" t="s">
        <v>259</v>
      </c>
      <c r="F8" s="22" t="s">
        <v>211</v>
      </c>
      <c r="G8" s="24"/>
      <c r="H8" s="24"/>
    </row>
    <row r="9" s="5" customFormat="1" ht="23.1" customHeight="1" spans="1:8">
      <c r="A9" s="27" t="s">
        <v>227</v>
      </c>
      <c r="B9" s="49" t="s">
        <v>213</v>
      </c>
      <c r="C9" s="50">
        <v>76353</v>
      </c>
      <c r="D9" s="50">
        <v>76712</v>
      </c>
      <c r="E9" s="52" t="s">
        <v>260</v>
      </c>
      <c r="F9" s="22" t="s">
        <v>211</v>
      </c>
      <c r="G9" s="24"/>
      <c r="H9" s="24"/>
    </row>
    <row r="10" s="5" customFormat="1" ht="23.1" customHeight="1" spans="1:8">
      <c r="A10" s="27" t="s">
        <v>232</v>
      </c>
      <c r="B10" s="49" t="s">
        <v>73</v>
      </c>
      <c r="C10" s="49" t="s">
        <v>73</v>
      </c>
      <c r="D10" s="49" t="s">
        <v>73</v>
      </c>
      <c r="E10" s="52" t="s">
        <v>261</v>
      </c>
      <c r="F10" s="22" t="s">
        <v>211</v>
      </c>
      <c r="G10" s="24"/>
      <c r="H10" s="24"/>
    </row>
    <row r="11" s="5" customFormat="1" ht="23.1" customHeight="1" spans="1:8">
      <c r="A11" s="27" t="s">
        <v>262</v>
      </c>
      <c r="B11" s="22" t="s">
        <v>211</v>
      </c>
      <c r="C11" s="50">
        <v>5083411171</v>
      </c>
      <c r="D11" s="50">
        <v>5479917243</v>
      </c>
      <c r="E11" s="27" t="s">
        <v>263</v>
      </c>
      <c r="F11" s="22" t="s">
        <v>73</v>
      </c>
      <c r="G11" s="53" t="s">
        <v>73</v>
      </c>
      <c r="H11" s="53" t="s">
        <v>73</v>
      </c>
    </row>
    <row r="12" s="5" customFormat="1" ht="23.1" customHeight="1" spans="1:8">
      <c r="A12" s="27" t="s">
        <v>264</v>
      </c>
      <c r="B12" s="22" t="s">
        <v>211</v>
      </c>
      <c r="C12" s="50">
        <v>5086163781</v>
      </c>
      <c r="D12" s="50">
        <v>5482884556</v>
      </c>
      <c r="E12" s="27" t="s">
        <v>265</v>
      </c>
      <c r="F12" s="49" t="s">
        <v>213</v>
      </c>
      <c r="G12" s="50">
        <v>683000</v>
      </c>
      <c r="H12" s="50">
        <v>683300</v>
      </c>
    </row>
    <row r="13" s="5" customFormat="1" ht="23.1" customHeight="1" spans="1:8">
      <c r="A13" s="27" t="s">
        <v>235</v>
      </c>
      <c r="B13" s="22" t="s">
        <v>236</v>
      </c>
      <c r="C13" s="54">
        <v>12.21</v>
      </c>
      <c r="D13" s="54">
        <v>12.05</v>
      </c>
      <c r="E13" s="27" t="s">
        <v>266</v>
      </c>
      <c r="F13" s="55" t="s">
        <v>229</v>
      </c>
      <c r="G13" s="50">
        <v>1100</v>
      </c>
      <c r="H13" s="50">
        <v>1150</v>
      </c>
    </row>
    <row r="14" s="5" customFormat="1" ht="23.1" customHeight="1" spans="1:8">
      <c r="A14" s="27" t="s">
        <v>238</v>
      </c>
      <c r="B14" s="22" t="s">
        <v>236</v>
      </c>
      <c r="C14" s="54">
        <v>8.5</v>
      </c>
      <c r="D14" s="54">
        <v>8.5</v>
      </c>
      <c r="E14" s="27" t="s">
        <v>267</v>
      </c>
      <c r="F14" s="55" t="s">
        <v>229</v>
      </c>
      <c r="G14" s="50">
        <v>400</v>
      </c>
      <c r="H14" s="50">
        <v>420</v>
      </c>
    </row>
    <row r="15" s="5" customFormat="1" ht="23.1" customHeight="1" spans="1:8">
      <c r="A15" s="27" t="s">
        <v>268</v>
      </c>
      <c r="B15" s="22" t="s">
        <v>236</v>
      </c>
      <c r="C15" s="54">
        <v>2</v>
      </c>
      <c r="D15" s="54">
        <v>2</v>
      </c>
      <c r="E15" s="27" t="s">
        <v>269</v>
      </c>
      <c r="F15" s="55" t="s">
        <v>229</v>
      </c>
      <c r="G15" s="50">
        <v>700</v>
      </c>
      <c r="H15" s="50">
        <v>730</v>
      </c>
    </row>
    <row r="16" s="5" customFormat="1" ht="23.1" customHeight="1" spans="1:8">
      <c r="A16" s="27" t="s">
        <v>242</v>
      </c>
      <c r="B16" s="22" t="s">
        <v>229</v>
      </c>
      <c r="C16" s="50">
        <v>66613.8</v>
      </c>
      <c r="D16" s="50">
        <v>71473.62</v>
      </c>
      <c r="E16" s="27" t="s">
        <v>270</v>
      </c>
      <c r="F16" s="22" t="s">
        <v>73</v>
      </c>
      <c r="G16" s="53" t="s">
        <v>73</v>
      </c>
      <c r="H16" s="53" t="s">
        <v>73</v>
      </c>
    </row>
    <row r="17" s="5" customFormat="1" ht="23.1" customHeight="1" spans="1:8">
      <c r="A17" s="27" t="s">
        <v>244</v>
      </c>
      <c r="B17" s="22" t="s">
        <v>73</v>
      </c>
      <c r="C17" s="49" t="s">
        <v>73</v>
      </c>
      <c r="D17" s="49" t="s">
        <v>73</v>
      </c>
      <c r="E17" s="27" t="s">
        <v>271</v>
      </c>
      <c r="F17" s="49" t="s">
        <v>213</v>
      </c>
      <c r="G17" s="50">
        <v>683000</v>
      </c>
      <c r="H17" s="50">
        <v>683300</v>
      </c>
    </row>
    <row r="18" s="5" customFormat="1" ht="23.1" customHeight="1" spans="1:8">
      <c r="A18" s="55" t="s">
        <v>272</v>
      </c>
      <c r="B18" s="22" t="s">
        <v>211</v>
      </c>
      <c r="C18" s="50">
        <v>621033706</v>
      </c>
      <c r="D18" s="50">
        <v>660875206</v>
      </c>
      <c r="E18" s="27" t="s">
        <v>273</v>
      </c>
      <c r="F18" s="22" t="s">
        <v>229</v>
      </c>
      <c r="G18" s="50">
        <v>107</v>
      </c>
      <c r="H18" s="50">
        <v>107</v>
      </c>
    </row>
    <row r="19" s="5" customFormat="1" ht="23.1" customHeight="1" spans="1:8">
      <c r="A19" s="27" t="s">
        <v>247</v>
      </c>
      <c r="B19" s="22" t="s">
        <v>73</v>
      </c>
      <c r="C19" s="49" t="s">
        <v>73</v>
      </c>
      <c r="D19" s="49" t="s">
        <v>73</v>
      </c>
      <c r="E19" s="27" t="s">
        <v>274</v>
      </c>
      <c r="F19" s="22" t="s">
        <v>229</v>
      </c>
      <c r="G19" s="50">
        <v>107</v>
      </c>
      <c r="H19" s="50">
        <v>107</v>
      </c>
    </row>
  </sheetData>
  <mergeCells count="1">
    <mergeCell ref="A2:H2"/>
  </mergeCells>
  <printOptions horizontalCentered="1"/>
  <pageMargins left="0.786805555555556" right="0.590277777777778" top="0.984027777777778" bottom="0.590277777777778" header="0.313888888888889" footer="0.313888888888889"/>
  <pageSetup paperSize="9" fitToWidth="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O9" sqref="O9"/>
    </sheetView>
  </sheetViews>
  <sheetFormatPr defaultColWidth="9" defaultRowHeight="14.25" outlineLevelCol="7"/>
  <cols>
    <col min="1" max="1" width="33.625" style="7" customWidth="1"/>
    <col min="2" max="2" width="5.125" style="8" customWidth="1"/>
    <col min="3" max="4" width="12.625" style="7" customWidth="1"/>
    <col min="5" max="5" width="39.625" style="7" customWidth="1"/>
    <col min="6" max="6" width="5.125" style="8" customWidth="1"/>
    <col min="7" max="8" width="12.625" style="7" customWidth="1"/>
    <col min="9" max="16384" width="9" style="9"/>
  </cols>
  <sheetData>
    <row r="1" s="1" customFormat="1" ht="18.75" spans="1:8">
      <c r="A1" s="10" t="s">
        <v>275</v>
      </c>
      <c r="B1" s="11"/>
      <c r="C1" s="10"/>
      <c r="D1" s="10"/>
      <c r="E1" s="10"/>
      <c r="F1" s="11"/>
      <c r="G1" s="10"/>
      <c r="H1" s="10"/>
    </row>
    <row r="2" s="2" customFormat="1" ht="45" customHeight="1" spans="1:8">
      <c r="A2" s="12" t="s">
        <v>276</v>
      </c>
      <c r="B2" s="12"/>
      <c r="C2" s="12"/>
      <c r="D2" s="12"/>
      <c r="E2" s="12"/>
      <c r="F2" s="12"/>
      <c r="G2" s="12"/>
      <c r="H2" s="12"/>
    </row>
    <row r="3" s="3" customFormat="1" ht="20.1" customHeight="1" spans="1:8">
      <c r="A3" s="13"/>
      <c r="B3" s="14"/>
      <c r="C3" s="13"/>
      <c r="D3" s="13"/>
      <c r="E3" s="13"/>
      <c r="F3" s="14"/>
      <c r="G3" s="13"/>
      <c r="H3" s="15" t="s">
        <v>277</v>
      </c>
    </row>
    <row r="4" s="4" customFormat="1" ht="30" customHeight="1" spans="1:8">
      <c r="A4" s="16" t="s">
        <v>16</v>
      </c>
      <c r="B4" s="17" t="s">
        <v>207</v>
      </c>
      <c r="C4" s="16" t="s">
        <v>208</v>
      </c>
      <c r="D4" s="16" t="s">
        <v>57</v>
      </c>
      <c r="E4" s="18" t="s">
        <v>16</v>
      </c>
      <c r="F4" s="19" t="s">
        <v>207</v>
      </c>
      <c r="G4" s="16" t="s">
        <v>208</v>
      </c>
      <c r="H4" s="16" t="s">
        <v>57</v>
      </c>
    </row>
    <row r="5" s="5" customFormat="1" ht="30" customHeight="1" spans="1:8">
      <c r="A5" s="20" t="s">
        <v>278</v>
      </c>
      <c r="B5" s="21" t="s">
        <v>73</v>
      </c>
      <c r="C5" s="22" t="s">
        <v>73</v>
      </c>
      <c r="D5" s="22" t="s">
        <v>73</v>
      </c>
      <c r="E5" s="23" t="s">
        <v>279</v>
      </c>
      <c r="F5" s="22" t="s">
        <v>213</v>
      </c>
      <c r="G5" s="24">
        <v>34878</v>
      </c>
      <c r="H5" s="24"/>
    </row>
    <row r="6" s="5" customFormat="1" ht="30" customHeight="1" spans="1:8">
      <c r="A6" s="25" t="s">
        <v>212</v>
      </c>
      <c r="B6" s="26" t="s">
        <v>213</v>
      </c>
      <c r="C6" s="24">
        <v>69189</v>
      </c>
      <c r="D6" s="24">
        <v>69379</v>
      </c>
      <c r="E6" s="27" t="s">
        <v>280</v>
      </c>
      <c r="F6" s="22" t="s">
        <v>211</v>
      </c>
      <c r="G6" s="24">
        <v>589</v>
      </c>
      <c r="H6" s="24">
        <v>600</v>
      </c>
    </row>
    <row r="7" s="5" customFormat="1" ht="30" customHeight="1" spans="1:8">
      <c r="A7" s="28" t="s">
        <v>281</v>
      </c>
      <c r="B7" s="29" t="s">
        <v>213</v>
      </c>
      <c r="C7" s="24"/>
      <c r="D7" s="24"/>
      <c r="E7" s="30" t="s">
        <v>282</v>
      </c>
      <c r="F7" s="22" t="s">
        <v>73</v>
      </c>
      <c r="G7" s="22" t="s">
        <v>73</v>
      </c>
      <c r="H7" s="22" t="s">
        <v>73</v>
      </c>
    </row>
    <row r="8" s="5" customFormat="1" ht="30" customHeight="1" spans="1:8">
      <c r="A8" s="31" t="s">
        <v>283</v>
      </c>
      <c r="B8" s="29" t="s">
        <v>213</v>
      </c>
      <c r="C8" s="24">
        <v>68428</v>
      </c>
      <c r="D8" s="24">
        <v>68800</v>
      </c>
      <c r="E8" s="27" t="s">
        <v>212</v>
      </c>
      <c r="F8" s="22" t="s">
        <v>213</v>
      </c>
      <c r="G8" s="24">
        <v>78835</v>
      </c>
      <c r="H8" s="24">
        <v>78835</v>
      </c>
    </row>
    <row r="9" s="5" customFormat="1" ht="30" customHeight="1" spans="1:8">
      <c r="A9" s="31" t="s">
        <v>232</v>
      </c>
      <c r="B9" s="29" t="s">
        <v>73</v>
      </c>
      <c r="C9" s="22" t="s">
        <v>73</v>
      </c>
      <c r="D9" s="22" t="s">
        <v>73</v>
      </c>
      <c r="E9" s="27" t="s">
        <v>227</v>
      </c>
      <c r="F9" s="22" t="s">
        <v>213</v>
      </c>
      <c r="G9" s="24">
        <v>78543</v>
      </c>
      <c r="H9" s="24">
        <v>78543</v>
      </c>
    </row>
    <row r="10" s="5" customFormat="1" ht="30" customHeight="1" spans="1:8">
      <c r="A10" s="31" t="s">
        <v>262</v>
      </c>
      <c r="B10" s="29" t="s">
        <v>211</v>
      </c>
      <c r="C10" s="32">
        <v>4250000000</v>
      </c>
      <c r="D10" s="32">
        <v>4463000000</v>
      </c>
      <c r="E10" s="27" t="s">
        <v>232</v>
      </c>
      <c r="F10" s="22" t="s">
        <v>211</v>
      </c>
      <c r="G10" s="32">
        <v>4850000000</v>
      </c>
      <c r="H10" s="32">
        <v>4995506309.76</v>
      </c>
    </row>
    <row r="11" s="5" customFormat="1" ht="30" customHeight="1" spans="1:8">
      <c r="A11" s="31" t="s">
        <v>264</v>
      </c>
      <c r="B11" s="29" t="s">
        <v>211</v>
      </c>
      <c r="C11" s="32">
        <v>4250000000</v>
      </c>
      <c r="D11" s="32">
        <v>4463000000</v>
      </c>
      <c r="E11" s="27" t="s">
        <v>235</v>
      </c>
      <c r="F11" s="22" t="s">
        <v>236</v>
      </c>
      <c r="G11" s="33">
        <v>0.65</v>
      </c>
      <c r="H11" s="33">
        <v>0.649999999730958</v>
      </c>
    </row>
    <row r="12" s="5" customFormat="1" ht="30" customHeight="1" spans="1:8">
      <c r="A12" s="31" t="s">
        <v>235</v>
      </c>
      <c r="B12" s="29" t="s">
        <v>236</v>
      </c>
      <c r="C12" s="33">
        <v>1</v>
      </c>
      <c r="D12" s="33">
        <v>1</v>
      </c>
      <c r="E12" s="27" t="s">
        <v>242</v>
      </c>
      <c r="F12" s="22" t="s">
        <v>229</v>
      </c>
      <c r="G12" s="24">
        <v>63695.1040134482</v>
      </c>
      <c r="H12" s="24">
        <v>65606.04</v>
      </c>
    </row>
    <row r="13" s="5" customFormat="1" ht="30" customHeight="1" spans="1:8">
      <c r="A13" s="31" t="s">
        <v>242</v>
      </c>
      <c r="B13" s="29" t="s">
        <v>229</v>
      </c>
      <c r="C13" s="24">
        <v>62109.08</v>
      </c>
      <c r="D13" s="24">
        <v>64869.19</v>
      </c>
      <c r="E13" s="27" t="s">
        <v>284</v>
      </c>
      <c r="F13" s="22" t="s">
        <v>211</v>
      </c>
      <c r="G13" s="24">
        <v>31901553</v>
      </c>
      <c r="H13" s="24">
        <v>32847344</v>
      </c>
    </row>
    <row r="14" s="5" customFormat="1" ht="30" customHeight="1" spans="1:8">
      <c r="A14" s="31" t="s">
        <v>285</v>
      </c>
      <c r="B14" s="29" t="s">
        <v>286</v>
      </c>
      <c r="C14" s="24">
        <v>17448</v>
      </c>
      <c r="D14" s="24">
        <v>19158</v>
      </c>
      <c r="E14" s="34" t="s">
        <v>287</v>
      </c>
      <c r="F14" s="22" t="s">
        <v>211</v>
      </c>
      <c r="G14" s="24">
        <v>31525000</v>
      </c>
      <c r="H14" s="24">
        <v>32470791</v>
      </c>
    </row>
    <row r="15" s="5" customFormat="1" ht="30" customHeight="1" spans="1:8">
      <c r="A15" s="31" t="s">
        <v>288</v>
      </c>
      <c r="B15" s="29" t="s">
        <v>286</v>
      </c>
      <c r="C15" s="24">
        <v>16000</v>
      </c>
      <c r="D15" s="24">
        <v>17675</v>
      </c>
      <c r="E15" s="35" t="s">
        <v>289</v>
      </c>
      <c r="F15" s="22" t="s">
        <v>213</v>
      </c>
      <c r="G15" s="24">
        <v>1121</v>
      </c>
      <c r="H15" s="24">
        <v>1217</v>
      </c>
    </row>
    <row r="16" s="6" customFormat="1" ht="28.5" customHeight="1" spans="1:8">
      <c r="A16" s="36"/>
      <c r="B16" s="37"/>
      <c r="C16" s="38"/>
      <c r="D16" s="38"/>
      <c r="E16" s="36"/>
      <c r="F16" s="37"/>
      <c r="G16" s="38"/>
      <c r="H16" s="38"/>
    </row>
    <row r="17" s="6" customFormat="1" ht="16.5" spans="1:8">
      <c r="A17" s="39"/>
      <c r="B17" s="40"/>
      <c r="C17" s="41"/>
      <c r="D17" s="41"/>
      <c r="E17" s="39"/>
      <c r="F17" s="40"/>
      <c r="G17" s="41"/>
      <c r="H17" s="41"/>
    </row>
    <row r="18" s="6" customFormat="1" ht="16.5" spans="1:8">
      <c r="A18" s="39"/>
      <c r="B18" s="40"/>
      <c r="C18" s="41"/>
      <c r="D18" s="41"/>
      <c r="E18" s="39"/>
      <c r="F18" s="40"/>
      <c r="G18" s="41"/>
      <c r="H18" s="41"/>
    </row>
    <row r="19" s="6" customFormat="1" ht="16.5" spans="1:8">
      <c r="A19" s="39"/>
      <c r="B19" s="40"/>
      <c r="C19" s="41"/>
      <c r="D19" s="41"/>
      <c r="E19" s="39"/>
      <c r="F19" s="40"/>
      <c r="G19" s="41"/>
      <c r="H19" s="41"/>
    </row>
    <row r="20" s="6" customFormat="1" ht="16.5" spans="1:8">
      <c r="A20" s="39"/>
      <c r="B20" s="40"/>
      <c r="C20" s="41"/>
      <c r="D20" s="41"/>
      <c r="E20" s="39"/>
      <c r="F20" s="40"/>
      <c r="G20" s="41"/>
      <c r="H20" s="41"/>
    </row>
    <row r="21" s="6" customFormat="1" ht="16.5" spans="1:8">
      <c r="A21" s="39"/>
      <c r="B21" s="40"/>
      <c r="C21" s="41"/>
      <c r="D21" s="41"/>
      <c r="E21" s="39"/>
      <c r="F21" s="40"/>
      <c r="G21" s="41"/>
      <c r="H21" s="41"/>
    </row>
    <row r="22" s="6" customFormat="1" ht="16.5" spans="1:8">
      <c r="A22" s="39"/>
      <c r="B22" s="40"/>
      <c r="C22" s="41"/>
      <c r="D22" s="41"/>
      <c r="E22" s="39"/>
      <c r="F22" s="40"/>
      <c r="G22" s="41"/>
      <c r="H22" s="41"/>
    </row>
    <row r="23" ht="16.5" spans="1:8">
      <c r="C23" s="41"/>
      <c r="D23" s="41"/>
      <c r="G23" s="41"/>
      <c r="H23" s="41"/>
    </row>
    <row r="24" ht="16.5" spans="1:8">
      <c r="C24" s="41"/>
      <c r="D24" s="41"/>
      <c r="G24" s="41"/>
      <c r="H24" s="41"/>
    </row>
    <row r="25" ht="16.5" spans="1:8">
      <c r="C25" s="41"/>
      <c r="D25" s="41"/>
      <c r="G25" s="41"/>
      <c r="H25" s="41"/>
    </row>
  </sheetData>
  <mergeCells count="1">
    <mergeCell ref="A2:H2"/>
  </mergeCells>
  <printOptions horizontalCentered="1"/>
  <pageMargins left="0.786805555555556" right="0.590277777777778" top="0.984027777777778" bottom="0.786805555555556" header="0.313888888888889" footer="0.313888888888889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B20" sqref="B20"/>
    </sheetView>
  </sheetViews>
  <sheetFormatPr defaultColWidth="9" defaultRowHeight="13.5"/>
  <cols>
    <col min="1" max="1" width="27.625" style="39" customWidth="1"/>
    <col min="2" max="2" width="11.625" style="39" customWidth="1"/>
    <col min="3" max="4" width="13.125" style="39" customWidth="1"/>
    <col min="5" max="5" width="15.125" style="39" customWidth="1"/>
    <col min="6" max="6" width="17.625" style="39" customWidth="1"/>
    <col min="7" max="7" width="13.125" style="39" customWidth="1"/>
    <col min="8" max="9" width="9.625" style="39" customWidth="1"/>
    <col min="10" max="11" width="10.5" style="199" customWidth="1"/>
    <col min="12" max="16384" width="9" style="199"/>
  </cols>
  <sheetData>
    <row r="1" s="168" customFormat="1" ht="24.95" customHeight="1" spans="1:11">
      <c r="A1" s="10" t="s">
        <v>13</v>
      </c>
      <c r="B1" s="10"/>
      <c r="C1" s="10"/>
      <c r="D1" s="10"/>
      <c r="E1" s="10"/>
      <c r="F1" s="10"/>
      <c r="G1" s="10"/>
      <c r="H1" s="10"/>
      <c r="I1" s="10"/>
    </row>
    <row r="2" s="169" customFormat="1" ht="36" customHeight="1" spans="1:11">
      <c r="A2" s="210" t="s">
        <v>14</v>
      </c>
      <c r="B2" s="210"/>
      <c r="C2" s="210"/>
      <c r="D2" s="210"/>
      <c r="E2" s="210"/>
      <c r="F2" s="210"/>
      <c r="G2" s="210"/>
      <c r="H2" s="210"/>
      <c r="I2" s="210"/>
    </row>
    <row r="3" s="184" customFormat="1" ht="15" spans="1:11">
      <c r="A3" s="211"/>
      <c r="B3" s="13"/>
      <c r="C3" s="13"/>
      <c r="D3" s="211"/>
      <c r="E3" s="212"/>
      <c r="F3" s="13"/>
      <c r="G3" s="13"/>
      <c r="H3" s="15"/>
      <c r="I3" s="15" t="s">
        <v>15</v>
      </c>
    </row>
    <row r="4" s="209" customFormat="1" ht="30" customHeight="1" spans="1:11">
      <c r="A4" s="16" t="s">
        <v>16</v>
      </c>
      <c r="B4" s="59" t="s">
        <v>17</v>
      </c>
      <c r="C4" s="59" t="s">
        <v>18</v>
      </c>
      <c r="D4" s="59" t="s">
        <v>19</v>
      </c>
      <c r="E4" s="59" t="s">
        <v>20</v>
      </c>
      <c r="F4" s="59" t="s">
        <v>21</v>
      </c>
      <c r="G4" s="59" t="s">
        <v>22</v>
      </c>
      <c r="H4" s="59" t="s">
        <v>23</v>
      </c>
      <c r="I4" s="59" t="s">
        <v>24</v>
      </c>
    </row>
    <row r="5" s="198" customFormat="1" ht="21.95" customHeight="1" spans="1:11">
      <c r="A5" s="213" t="s">
        <v>25</v>
      </c>
      <c r="B5" s="214">
        <f t="shared" ref="B5:B12" si="0">C5+D5+E5+F5+G5+H5+I5</f>
        <v>251383</v>
      </c>
      <c r="C5" s="214">
        <v>42651</v>
      </c>
      <c r="D5" s="214">
        <v>135648</v>
      </c>
      <c r="E5" s="214">
        <v>-81023</v>
      </c>
      <c r="F5" s="214">
        <v>92411</v>
      </c>
      <c r="G5" s="214">
        <v>61340</v>
      </c>
      <c r="H5" s="214">
        <v>13</v>
      </c>
      <c r="I5" s="214">
        <v>343</v>
      </c>
    </row>
    <row r="6" s="197" customFormat="1" ht="21.95" customHeight="1" spans="1:11">
      <c r="A6" s="215" t="s">
        <v>26</v>
      </c>
      <c r="B6" s="203">
        <f t="shared" si="0"/>
        <v>362827</v>
      </c>
      <c r="C6" s="203">
        <f>SUM(C7:C13)</f>
        <v>100079</v>
      </c>
      <c r="D6" s="203">
        <f t="shared" ref="D6:I6" si="1">SUM(D7:D13)</f>
        <v>61094</v>
      </c>
      <c r="E6" s="203">
        <f t="shared" si="1"/>
        <v>54141</v>
      </c>
      <c r="F6" s="203">
        <f t="shared" si="1"/>
        <v>63877</v>
      </c>
      <c r="G6" s="203">
        <f t="shared" si="1"/>
        <v>76064</v>
      </c>
      <c r="H6" s="203">
        <f t="shared" si="1"/>
        <v>3248</v>
      </c>
      <c r="I6" s="203">
        <f t="shared" si="1"/>
        <v>4324</v>
      </c>
      <c r="K6" s="198"/>
    </row>
    <row r="7" s="197" customFormat="1" ht="21.95" customHeight="1" spans="1:11">
      <c r="A7" s="216" t="s">
        <v>27</v>
      </c>
      <c r="B7" s="203">
        <f t="shared" si="0"/>
        <v>255036</v>
      </c>
      <c r="C7" s="203">
        <v>97863</v>
      </c>
      <c r="D7" s="203">
        <v>19777</v>
      </c>
      <c r="E7" s="203">
        <v>40500</v>
      </c>
      <c r="F7" s="203">
        <v>62103</v>
      </c>
      <c r="G7" s="203">
        <v>27320</v>
      </c>
      <c r="H7" s="203">
        <v>3223</v>
      </c>
      <c r="I7" s="203">
        <v>4250</v>
      </c>
      <c r="K7" s="198"/>
    </row>
    <row r="8" s="197" customFormat="1" ht="21.95" customHeight="1" spans="1:11">
      <c r="A8" s="216" t="s">
        <v>28</v>
      </c>
      <c r="B8" s="203">
        <f t="shared" si="0"/>
        <v>93918</v>
      </c>
      <c r="C8" s="203"/>
      <c r="D8" s="203">
        <v>36408</v>
      </c>
      <c r="E8" s="203">
        <v>9698</v>
      </c>
      <c r="F8" s="203">
        <v>0</v>
      </c>
      <c r="G8" s="203">
        <v>47812</v>
      </c>
      <c r="H8" s="203"/>
      <c r="I8" s="203"/>
      <c r="K8" s="198"/>
    </row>
    <row r="9" s="197" customFormat="1" ht="21.95" customHeight="1" spans="1:11">
      <c r="A9" s="217" t="s">
        <v>29</v>
      </c>
      <c r="B9" s="203">
        <f t="shared" si="0"/>
        <v>3929</v>
      </c>
      <c r="C9" s="203">
        <v>157</v>
      </c>
      <c r="D9" s="203">
        <v>1640</v>
      </c>
      <c r="E9" s="203">
        <v>115</v>
      </c>
      <c r="F9" s="203">
        <v>1105</v>
      </c>
      <c r="G9" s="203">
        <v>900</v>
      </c>
      <c r="H9" s="203">
        <v>1</v>
      </c>
      <c r="I9" s="203">
        <v>11</v>
      </c>
      <c r="K9" s="198"/>
    </row>
    <row r="10" s="197" customFormat="1" ht="21.95" customHeight="1" spans="1:11">
      <c r="A10" s="217" t="s">
        <v>30</v>
      </c>
      <c r="B10" s="203">
        <f t="shared" si="0"/>
        <v>5141</v>
      </c>
      <c r="C10" s="203">
        <v>654</v>
      </c>
      <c r="D10" s="203">
        <v>190</v>
      </c>
      <c r="E10" s="203">
        <v>3698</v>
      </c>
      <c r="F10" s="203">
        <v>530</v>
      </c>
      <c r="G10" s="203">
        <v>32</v>
      </c>
      <c r="H10" s="203">
        <v>24</v>
      </c>
      <c r="I10" s="203">
        <v>13</v>
      </c>
      <c r="K10" s="198"/>
    </row>
    <row r="11" s="197" customFormat="1" ht="21.95" customHeight="1" spans="1:11">
      <c r="A11" s="217" t="s">
        <v>31</v>
      </c>
      <c r="B11" s="203">
        <f t="shared" si="0"/>
        <v>1761</v>
      </c>
      <c r="C11" s="203">
        <v>1405</v>
      </c>
      <c r="D11" s="203">
        <v>37</v>
      </c>
      <c r="E11" s="203">
        <v>130</v>
      </c>
      <c r="F11" s="203">
        <v>139</v>
      </c>
      <c r="G11" s="203"/>
      <c r="H11" s="203"/>
      <c r="I11" s="203">
        <v>50</v>
      </c>
      <c r="K11" s="198"/>
    </row>
    <row r="12" s="197" customFormat="1" ht="21.95" customHeight="1" spans="1:11">
      <c r="A12" s="21" t="s">
        <v>32</v>
      </c>
      <c r="B12" s="203"/>
      <c r="C12" s="203"/>
      <c r="D12" s="203"/>
      <c r="E12" s="203"/>
      <c r="F12" s="203"/>
      <c r="G12" s="203"/>
      <c r="H12" s="203"/>
      <c r="I12" s="203"/>
      <c r="K12" s="198"/>
    </row>
    <row r="13" s="197" customFormat="1" ht="21.95" customHeight="1" spans="1:11">
      <c r="A13" s="216" t="s">
        <v>33</v>
      </c>
      <c r="B13" s="203"/>
      <c r="C13" s="203"/>
      <c r="D13" s="203">
        <v>3042</v>
      </c>
      <c r="E13" s="203"/>
      <c r="F13" s="203"/>
      <c r="G13" s="203"/>
      <c r="H13" s="203"/>
      <c r="I13" s="203"/>
      <c r="K13" s="198"/>
    </row>
    <row r="14" s="197" customFormat="1" ht="21.95" customHeight="1" spans="1:11">
      <c r="A14" s="218" t="s">
        <v>34</v>
      </c>
      <c r="B14" s="203">
        <f t="shared" ref="B14:B20" si="2">C14+D14+E14+F14+G14+H14+I14</f>
        <v>377570</v>
      </c>
      <c r="C14" s="203">
        <f>SUM(C15:C18)</f>
        <v>121520</v>
      </c>
      <c r="D14" s="203">
        <f t="shared" ref="D14:I14" si="3">SUM(D15:D18)</f>
        <v>41178</v>
      </c>
      <c r="E14" s="203">
        <f t="shared" si="3"/>
        <v>77260</v>
      </c>
      <c r="F14" s="203">
        <f t="shared" si="3"/>
        <v>53096</v>
      </c>
      <c r="G14" s="203">
        <f t="shared" si="3"/>
        <v>74495</v>
      </c>
      <c r="H14" s="203">
        <f t="shared" si="3"/>
        <v>5026</v>
      </c>
      <c r="I14" s="203">
        <f t="shared" si="3"/>
        <v>4995</v>
      </c>
      <c r="K14" s="198"/>
    </row>
    <row r="15" s="197" customFormat="1" ht="21.95" customHeight="1" spans="1:11">
      <c r="A15" s="216" t="s">
        <v>35</v>
      </c>
      <c r="B15" s="203">
        <f t="shared" si="2"/>
        <v>365535</v>
      </c>
      <c r="C15" s="203">
        <v>119764</v>
      </c>
      <c r="D15" s="203">
        <v>41146</v>
      </c>
      <c r="E15" s="203">
        <v>76163</v>
      </c>
      <c r="F15" s="203">
        <v>52499</v>
      </c>
      <c r="G15" s="203">
        <v>67166</v>
      </c>
      <c r="H15" s="203">
        <v>5026</v>
      </c>
      <c r="I15" s="203">
        <v>3771</v>
      </c>
      <c r="K15" s="198"/>
    </row>
    <row r="16" s="197" customFormat="1" ht="21.95" customHeight="1" spans="1:11">
      <c r="A16" s="219" t="s">
        <v>36</v>
      </c>
      <c r="B16" s="203">
        <f t="shared" si="2"/>
        <v>2635</v>
      </c>
      <c r="C16" s="203">
        <v>1572</v>
      </c>
      <c r="D16" s="203">
        <v>18</v>
      </c>
      <c r="E16" s="203">
        <v>935</v>
      </c>
      <c r="F16" s="203">
        <v>83</v>
      </c>
      <c r="G16" s="203"/>
      <c r="H16" s="203"/>
      <c r="I16" s="203">
        <v>27</v>
      </c>
      <c r="K16" s="198"/>
    </row>
    <row r="17" s="197" customFormat="1" ht="21.95" customHeight="1" spans="1:11">
      <c r="A17" s="219" t="s">
        <v>37</v>
      </c>
      <c r="B17" s="203"/>
      <c r="C17" s="203"/>
      <c r="D17" s="203"/>
      <c r="E17" s="203"/>
      <c r="F17" s="203"/>
      <c r="G17" s="203"/>
      <c r="H17" s="203"/>
      <c r="I17" s="203"/>
      <c r="K17" s="198"/>
    </row>
    <row r="18" s="197" customFormat="1" ht="21.95" customHeight="1" spans="1:11">
      <c r="A18" s="219" t="s">
        <v>38</v>
      </c>
      <c r="B18" s="203">
        <f t="shared" si="2"/>
        <v>9400</v>
      </c>
      <c r="C18" s="203">
        <v>184</v>
      </c>
      <c r="D18" s="203">
        <v>14</v>
      </c>
      <c r="E18" s="203">
        <v>162</v>
      </c>
      <c r="F18" s="203">
        <v>514</v>
      </c>
      <c r="G18" s="203">
        <v>7329</v>
      </c>
      <c r="H18" s="203"/>
      <c r="I18" s="203">
        <v>1197</v>
      </c>
      <c r="K18" s="198"/>
    </row>
    <row r="19" s="197" customFormat="1" ht="21.95" customHeight="1" spans="1:11">
      <c r="A19" s="219" t="s">
        <v>39</v>
      </c>
      <c r="B19" s="203">
        <f t="shared" si="2"/>
        <v>-14743</v>
      </c>
      <c r="C19" s="203">
        <f t="shared" ref="C19:I19" si="4">C6-C14</f>
        <v>-21441</v>
      </c>
      <c r="D19" s="203">
        <f t="shared" si="4"/>
        <v>19916</v>
      </c>
      <c r="E19" s="203">
        <f t="shared" si="4"/>
        <v>-23119</v>
      </c>
      <c r="F19" s="203">
        <f t="shared" si="4"/>
        <v>10781</v>
      </c>
      <c r="G19" s="203">
        <f t="shared" si="4"/>
        <v>1569</v>
      </c>
      <c r="H19" s="203">
        <f t="shared" si="4"/>
        <v>-1778</v>
      </c>
      <c r="I19" s="203">
        <f t="shared" si="4"/>
        <v>-671</v>
      </c>
      <c r="J19" s="220"/>
      <c r="K19" s="198"/>
    </row>
    <row r="20" s="198" customFormat="1" ht="21.95" customHeight="1" spans="1:11">
      <c r="A20" s="218" t="s">
        <v>40</v>
      </c>
      <c r="B20" s="214">
        <f t="shared" ref="B20:I20" si="5">B5+B19</f>
        <v>236640</v>
      </c>
      <c r="C20" s="214">
        <f t="shared" si="5"/>
        <v>21210</v>
      </c>
      <c r="D20" s="214">
        <f t="shared" si="5"/>
        <v>155564</v>
      </c>
      <c r="E20" s="214">
        <f t="shared" si="5"/>
        <v>-104142</v>
      </c>
      <c r="F20" s="214">
        <f t="shared" si="5"/>
        <v>103192</v>
      </c>
      <c r="G20" s="214">
        <f t="shared" si="5"/>
        <v>62909</v>
      </c>
      <c r="H20" s="214">
        <f t="shared" si="5"/>
        <v>-1765</v>
      </c>
      <c r="I20" s="214">
        <f t="shared" si="5"/>
        <v>-328</v>
      </c>
    </row>
  </sheetData>
  <mergeCells count="2">
    <mergeCell ref="A2:I2"/>
    <mergeCell ref="D3:E3"/>
  </mergeCells>
  <printOptions horizontalCentered="1"/>
  <pageMargins left="0.786805555555556" right="0.590277777777778" top="0.984027777777778" bottom="0.786805555555556" header="0.313888888888889" footer="0.313888888888889"/>
  <pageSetup paperSize="9" orientation="landscape"/>
  <headerFooter/>
  <ignoredErrors>
    <ignoredError sqref="D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T3" sqref="T3"/>
    </sheetView>
  </sheetViews>
  <sheetFormatPr defaultColWidth="9" defaultRowHeight="14.25"/>
  <cols>
    <col min="1" max="1" width="28.125" style="7" customWidth="1"/>
    <col min="2" max="2" width="11.625" style="7" customWidth="1"/>
    <col min="3" max="4" width="13.625" style="7" customWidth="1"/>
    <col min="5" max="5" width="15.625" style="7" customWidth="1"/>
    <col min="6" max="6" width="17.625" style="7" customWidth="1"/>
    <col min="7" max="7" width="13.625" style="7" customWidth="1"/>
    <col min="8" max="9" width="9.625" style="7" customWidth="1"/>
    <col min="10" max="16384" width="9" style="199"/>
  </cols>
  <sheetData>
    <row r="1" s="168" customFormat="1" ht="24" customHeight="1" spans="1:9">
      <c r="A1" s="10" t="s">
        <v>41</v>
      </c>
      <c r="B1" s="10"/>
      <c r="C1" s="10"/>
      <c r="D1" s="10"/>
      <c r="E1" s="10"/>
      <c r="F1" s="10"/>
      <c r="G1" s="10"/>
      <c r="H1" s="10"/>
      <c r="I1" s="10"/>
    </row>
    <row r="2" s="169" customFormat="1" ht="34" customHeight="1" spans="1:9">
      <c r="A2" s="12" t="s">
        <v>42</v>
      </c>
      <c r="B2" s="12"/>
      <c r="C2" s="12"/>
      <c r="D2" s="12"/>
      <c r="E2" s="12"/>
      <c r="F2" s="12"/>
      <c r="G2" s="12"/>
      <c r="H2" s="12"/>
      <c r="I2" s="12"/>
    </row>
    <row r="3" s="184" customFormat="1" ht="20.1" customHeight="1" spans="1:9">
      <c r="A3" s="200"/>
      <c r="B3" s="200"/>
      <c r="C3" s="200"/>
      <c r="D3" s="201"/>
      <c r="E3" s="200"/>
      <c r="F3" s="200"/>
      <c r="G3" s="200"/>
      <c r="H3" s="200"/>
      <c r="I3" s="88" t="s">
        <v>43</v>
      </c>
    </row>
    <row r="4" s="184" customFormat="1" ht="20.1" customHeight="1" spans="1:9">
      <c r="A4" s="200"/>
      <c r="B4" s="200"/>
      <c r="C4" s="200"/>
      <c r="D4" s="201"/>
      <c r="E4" s="200"/>
      <c r="F4" s="200"/>
      <c r="G4" s="200"/>
      <c r="H4" s="200"/>
      <c r="I4" s="88" t="s">
        <v>44</v>
      </c>
    </row>
    <row r="5" s="171" customFormat="1" ht="30" customHeight="1" spans="1:9">
      <c r="A5" s="202" t="s">
        <v>16</v>
      </c>
      <c r="B5" s="59" t="s">
        <v>17</v>
      </c>
      <c r="C5" s="59" t="s">
        <v>18</v>
      </c>
      <c r="D5" s="59" t="s">
        <v>19</v>
      </c>
      <c r="E5" s="59" t="s">
        <v>20</v>
      </c>
      <c r="F5" s="59" t="s">
        <v>21</v>
      </c>
      <c r="G5" s="59" t="s">
        <v>22</v>
      </c>
      <c r="H5" s="59" t="s">
        <v>23</v>
      </c>
      <c r="I5" s="59" t="s">
        <v>24</v>
      </c>
    </row>
    <row r="6" s="196" customFormat="1" ht="20.1" customHeight="1" spans="1:9">
      <c r="A6" s="193" t="s">
        <v>25</v>
      </c>
      <c r="B6" s="203">
        <f t="shared" ref="B6:B19" si="0">C6+D6+E6+F6+G6+H6+I6</f>
        <v>236640</v>
      </c>
      <c r="C6" s="203">
        <v>21210</v>
      </c>
      <c r="D6" s="203">
        <v>155564</v>
      </c>
      <c r="E6" s="203">
        <v>-104142</v>
      </c>
      <c r="F6" s="203">
        <v>103192</v>
      </c>
      <c r="G6" s="203">
        <v>62909</v>
      </c>
      <c r="H6" s="203">
        <v>-1765</v>
      </c>
      <c r="I6" s="203">
        <v>-328</v>
      </c>
    </row>
    <row r="7" s="197" customFormat="1" ht="20.1" customHeight="1" spans="1:9">
      <c r="A7" s="204" t="s">
        <v>26</v>
      </c>
      <c r="B7" s="203">
        <f t="shared" si="0"/>
        <v>393106</v>
      </c>
      <c r="C7" s="203">
        <f t="shared" ref="C7:I7" si="1">SUM(C8:C13)</f>
        <v>101571</v>
      </c>
      <c r="D7" s="203">
        <f t="shared" si="1"/>
        <v>54976</v>
      </c>
      <c r="E7" s="203">
        <f t="shared" si="1"/>
        <v>80216</v>
      </c>
      <c r="F7" s="203">
        <f t="shared" si="1"/>
        <v>68002</v>
      </c>
      <c r="G7" s="203">
        <f t="shared" si="1"/>
        <v>79514</v>
      </c>
      <c r="H7" s="203">
        <f t="shared" si="1"/>
        <v>4294</v>
      </c>
      <c r="I7" s="203">
        <f t="shared" si="1"/>
        <v>4533</v>
      </c>
    </row>
    <row r="8" s="197" customFormat="1" ht="20.1" customHeight="1" spans="1:9">
      <c r="A8" s="205" t="s">
        <v>45</v>
      </c>
      <c r="B8" s="203">
        <f t="shared" si="0"/>
        <v>255874</v>
      </c>
      <c r="C8" s="203">
        <v>99544</v>
      </c>
      <c r="D8" s="203">
        <v>13295</v>
      </c>
      <c r="E8" s="203">
        <v>40500</v>
      </c>
      <c r="F8" s="203">
        <v>66088</v>
      </c>
      <c r="G8" s="203">
        <v>28699</v>
      </c>
      <c r="H8" s="203">
        <v>3285</v>
      </c>
      <c r="I8" s="203">
        <v>4463</v>
      </c>
    </row>
    <row r="9" s="197" customFormat="1" ht="20.1" customHeight="1" spans="1:9">
      <c r="A9" s="205" t="s">
        <v>46</v>
      </c>
      <c r="B9" s="203">
        <f t="shared" si="0"/>
        <v>126786</v>
      </c>
      <c r="C9" s="203"/>
      <c r="D9" s="203">
        <v>36444</v>
      </c>
      <c r="E9" s="203">
        <v>39461</v>
      </c>
      <c r="F9" s="203"/>
      <c r="G9" s="203">
        <v>49881</v>
      </c>
      <c r="H9" s="203">
        <v>1000</v>
      </c>
      <c r="I9" s="203"/>
    </row>
    <row r="10" s="197" customFormat="1" ht="20.1" customHeight="1" spans="1:9">
      <c r="A10" s="206" t="s">
        <v>47</v>
      </c>
      <c r="B10" s="203">
        <f t="shared" si="0"/>
        <v>4098</v>
      </c>
      <c r="C10" s="203">
        <v>61</v>
      </c>
      <c r="D10" s="203">
        <v>1799</v>
      </c>
      <c r="E10" s="203">
        <v>115</v>
      </c>
      <c r="F10" s="203">
        <v>1217</v>
      </c>
      <c r="G10" s="203">
        <v>900</v>
      </c>
      <c r="H10" s="203">
        <v>1</v>
      </c>
      <c r="I10" s="203">
        <v>5</v>
      </c>
    </row>
    <row r="11" s="197" customFormat="1" ht="20.1" customHeight="1" spans="1:9">
      <c r="A11" s="206" t="s">
        <v>48</v>
      </c>
      <c r="B11" s="203">
        <f t="shared" si="0"/>
        <v>3301</v>
      </c>
      <c r="C11" s="203"/>
      <c r="D11" s="203">
        <v>3301</v>
      </c>
      <c r="E11" s="203"/>
      <c r="F11" s="203"/>
      <c r="G11" s="203"/>
      <c r="H11" s="203"/>
      <c r="I11" s="203"/>
    </row>
    <row r="12" s="197" customFormat="1" ht="20.1" customHeight="1" spans="1:9">
      <c r="A12" s="206" t="s">
        <v>49</v>
      </c>
      <c r="B12" s="203">
        <f t="shared" si="0"/>
        <v>1761</v>
      </c>
      <c r="C12" s="203">
        <v>1405</v>
      </c>
      <c r="D12" s="203">
        <v>37</v>
      </c>
      <c r="E12" s="203">
        <v>130</v>
      </c>
      <c r="F12" s="203">
        <v>139</v>
      </c>
      <c r="G12" s="203"/>
      <c r="H12" s="203"/>
      <c r="I12" s="203">
        <v>50</v>
      </c>
    </row>
    <row r="13" s="197" customFormat="1" ht="20.1" customHeight="1" spans="1:9">
      <c r="A13" s="206" t="s">
        <v>50</v>
      </c>
      <c r="B13" s="203">
        <f t="shared" si="0"/>
        <v>1286</v>
      </c>
      <c r="C13" s="203">
        <v>561</v>
      </c>
      <c r="D13" s="203">
        <v>100</v>
      </c>
      <c r="E13" s="203">
        <v>10</v>
      </c>
      <c r="F13" s="203">
        <v>558</v>
      </c>
      <c r="G13" s="203">
        <v>34</v>
      </c>
      <c r="H13" s="203">
        <v>8</v>
      </c>
      <c r="I13" s="203">
        <v>15</v>
      </c>
    </row>
    <row r="14" s="197" customFormat="1" ht="20.1" customHeight="1" spans="1:9">
      <c r="A14" s="207" t="s">
        <v>34</v>
      </c>
      <c r="B14" s="203">
        <f t="shared" si="0"/>
        <v>401765</v>
      </c>
      <c r="C14" s="203">
        <f t="shared" ref="C14:I14" si="2">SUM(C15:C17)</f>
        <v>129944</v>
      </c>
      <c r="D14" s="203">
        <f t="shared" si="2"/>
        <v>45651</v>
      </c>
      <c r="E14" s="203">
        <f t="shared" si="2"/>
        <v>80216</v>
      </c>
      <c r="F14" s="203">
        <f t="shared" si="2"/>
        <v>58162</v>
      </c>
      <c r="G14" s="203">
        <f t="shared" si="2"/>
        <v>77665</v>
      </c>
      <c r="H14" s="203">
        <f t="shared" si="2"/>
        <v>5457</v>
      </c>
      <c r="I14" s="203">
        <f t="shared" si="2"/>
        <v>4670</v>
      </c>
    </row>
    <row r="15" s="197" customFormat="1" ht="20.1" customHeight="1" spans="1:9">
      <c r="A15" s="205" t="s">
        <v>51</v>
      </c>
      <c r="B15" s="203">
        <f t="shared" si="0"/>
        <v>390678</v>
      </c>
      <c r="C15" s="203">
        <v>128188</v>
      </c>
      <c r="D15" s="203">
        <v>45598</v>
      </c>
      <c r="E15" s="203">
        <v>79046</v>
      </c>
      <c r="F15" s="203">
        <v>57554</v>
      </c>
      <c r="G15" s="203">
        <v>70332</v>
      </c>
      <c r="H15" s="203">
        <v>5457</v>
      </c>
      <c r="I15" s="203">
        <v>4503</v>
      </c>
    </row>
    <row r="16" s="197" customFormat="1" ht="20.1" customHeight="1" spans="1:9">
      <c r="A16" s="205" t="s">
        <v>52</v>
      </c>
      <c r="B16" s="203">
        <f t="shared" si="0"/>
        <v>2715</v>
      </c>
      <c r="C16" s="203">
        <v>1572</v>
      </c>
      <c r="D16" s="203">
        <v>18</v>
      </c>
      <c r="E16" s="203">
        <v>1000</v>
      </c>
      <c r="F16" s="203">
        <v>85</v>
      </c>
      <c r="G16" s="203"/>
      <c r="H16" s="203"/>
      <c r="I16" s="203">
        <v>40</v>
      </c>
    </row>
    <row r="17" s="197" customFormat="1" ht="20.1" customHeight="1" spans="1:9">
      <c r="A17" s="206" t="s">
        <v>53</v>
      </c>
      <c r="B17" s="203">
        <f t="shared" si="0"/>
        <v>8372</v>
      </c>
      <c r="C17" s="203">
        <v>184</v>
      </c>
      <c r="D17" s="203">
        <v>35</v>
      </c>
      <c r="E17" s="203">
        <v>170</v>
      </c>
      <c r="F17" s="203">
        <v>523</v>
      </c>
      <c r="G17" s="203">
        <v>7333</v>
      </c>
      <c r="H17" s="203"/>
      <c r="I17" s="203">
        <v>127</v>
      </c>
    </row>
    <row r="18" s="197" customFormat="1" ht="20.1" customHeight="1" spans="1:9">
      <c r="A18" s="208" t="s">
        <v>39</v>
      </c>
      <c r="B18" s="203">
        <f t="shared" si="0"/>
        <v>-8659</v>
      </c>
      <c r="C18" s="203">
        <f t="shared" ref="C18:I18" si="3">C7-C14</f>
        <v>-28373</v>
      </c>
      <c r="D18" s="203">
        <f t="shared" si="3"/>
        <v>9325</v>
      </c>
      <c r="E18" s="203">
        <f t="shared" si="3"/>
        <v>0</v>
      </c>
      <c r="F18" s="203">
        <f t="shared" si="3"/>
        <v>9840</v>
      </c>
      <c r="G18" s="203">
        <f t="shared" si="3"/>
        <v>1849</v>
      </c>
      <c r="H18" s="203">
        <f t="shared" si="3"/>
        <v>-1163</v>
      </c>
      <c r="I18" s="203">
        <f t="shared" si="3"/>
        <v>-137</v>
      </c>
    </row>
    <row r="19" s="198" customFormat="1" ht="20.1" customHeight="1" spans="1:9">
      <c r="A19" s="207" t="s">
        <v>40</v>
      </c>
      <c r="B19" s="203">
        <f t="shared" si="0"/>
        <v>227981</v>
      </c>
      <c r="C19" s="203">
        <f t="shared" ref="C19:F19" si="4">C6+C18</f>
        <v>-7163</v>
      </c>
      <c r="D19" s="203">
        <f t="shared" si="4"/>
        <v>164889</v>
      </c>
      <c r="E19" s="203">
        <f t="shared" si="4"/>
        <v>-104142</v>
      </c>
      <c r="F19" s="203">
        <f t="shared" si="4"/>
        <v>113032</v>
      </c>
      <c r="G19" s="203">
        <f>G18+G6</f>
        <v>64758</v>
      </c>
      <c r="H19" s="203">
        <f>H6+H18</f>
        <v>-2928</v>
      </c>
      <c r="I19" s="203">
        <f>I6+I18</f>
        <v>-465</v>
      </c>
    </row>
  </sheetData>
  <mergeCells count="1">
    <mergeCell ref="A2:I2"/>
  </mergeCells>
  <printOptions horizontalCentered="1"/>
  <pageMargins left="0.786805555555556" right="0.590277777777778" top="0.984027777777778" bottom="0.786805555555556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workbookViewId="0">
      <selection activeCell="J15" sqref="J15"/>
    </sheetView>
  </sheetViews>
  <sheetFormatPr defaultColWidth="9" defaultRowHeight="13.5" outlineLevelCol="3"/>
  <cols>
    <col min="1" max="1" width="27.625" style="85" customWidth="1"/>
    <col min="2" max="2" width="13.625" style="85" customWidth="1"/>
    <col min="3" max="3" width="27.625" style="85" customWidth="1"/>
    <col min="4" max="4" width="13.625" style="85" customWidth="1"/>
    <col min="5" max="16384" width="9" style="174"/>
  </cols>
  <sheetData>
    <row r="1" s="168" customFormat="1" ht="24.95" customHeight="1" spans="1:4">
      <c r="A1" s="10" t="s">
        <v>54</v>
      </c>
      <c r="B1" s="10"/>
      <c r="C1" s="10"/>
      <c r="D1" s="10"/>
    </row>
    <row r="2" s="169" customFormat="1" ht="45" customHeight="1" spans="1:4">
      <c r="A2" s="12" t="s">
        <v>55</v>
      </c>
      <c r="B2" s="12"/>
      <c r="C2" s="12"/>
      <c r="D2" s="12"/>
    </row>
    <row r="3" s="184" customFormat="1" ht="20.1" customHeight="1" spans="1:4">
      <c r="A3" s="114"/>
      <c r="B3" s="114"/>
      <c r="C3" s="114"/>
      <c r="D3" s="88" t="s">
        <v>56</v>
      </c>
    </row>
    <row r="4" s="184" customFormat="1" ht="20.1" customHeight="1" spans="1:4">
      <c r="A4" s="13"/>
      <c r="B4" s="13"/>
      <c r="C4" s="13"/>
      <c r="D4" s="45" t="s">
        <v>44</v>
      </c>
    </row>
    <row r="5" s="171" customFormat="1" ht="30" customHeight="1" spans="1:4">
      <c r="A5" s="16" t="s">
        <v>16</v>
      </c>
      <c r="B5" s="16" t="s">
        <v>57</v>
      </c>
      <c r="C5" s="16" t="s">
        <v>16</v>
      </c>
      <c r="D5" s="16" t="s">
        <v>57</v>
      </c>
    </row>
    <row r="6" ht="30" customHeight="1" spans="1:4">
      <c r="A6" s="20" t="s">
        <v>58</v>
      </c>
      <c r="B6" s="100">
        <v>99544</v>
      </c>
      <c r="C6" s="20" t="s">
        <v>59</v>
      </c>
      <c r="D6" s="100">
        <v>124655</v>
      </c>
    </row>
    <row r="7" ht="30" customHeight="1" spans="1:4">
      <c r="A7" s="20" t="s">
        <v>60</v>
      </c>
      <c r="B7" s="100"/>
      <c r="C7" s="20" t="s">
        <v>61</v>
      </c>
      <c r="D7" s="100">
        <v>27</v>
      </c>
    </row>
    <row r="8" ht="30" customHeight="1" spans="1:4">
      <c r="A8" s="20" t="s">
        <v>62</v>
      </c>
      <c r="B8" s="100"/>
      <c r="C8" s="20" t="s">
        <v>63</v>
      </c>
      <c r="D8" s="100"/>
    </row>
    <row r="9" ht="30" customHeight="1" spans="1:4">
      <c r="A9" s="20" t="s">
        <v>64</v>
      </c>
      <c r="B9" s="100">
        <v>61</v>
      </c>
      <c r="C9" s="186" t="s">
        <v>65</v>
      </c>
      <c r="D9" s="100">
        <v>3250</v>
      </c>
    </row>
    <row r="10" ht="30" customHeight="1" spans="1:4">
      <c r="A10" s="20" t="s">
        <v>66</v>
      </c>
      <c r="B10" s="100"/>
      <c r="C10" s="186" t="s">
        <v>67</v>
      </c>
      <c r="D10" s="100">
        <v>283</v>
      </c>
    </row>
    <row r="11" ht="30" customHeight="1" spans="1:4">
      <c r="A11" s="51" t="s">
        <v>68</v>
      </c>
      <c r="B11" s="100">
        <v>1405</v>
      </c>
      <c r="C11" s="186" t="s">
        <v>69</v>
      </c>
      <c r="D11" s="100">
        <v>1572</v>
      </c>
    </row>
    <row r="12" ht="30" customHeight="1" spans="1:4">
      <c r="A12" s="187" t="s">
        <v>70</v>
      </c>
      <c r="B12" s="100">
        <v>561</v>
      </c>
      <c r="C12" s="188" t="s">
        <v>71</v>
      </c>
      <c r="D12" s="100">
        <v>184</v>
      </c>
    </row>
    <row r="13" ht="30" customHeight="1" spans="1:4">
      <c r="A13" s="189" t="s">
        <v>72</v>
      </c>
      <c r="B13" s="100">
        <v>561</v>
      </c>
      <c r="C13" s="190" t="s">
        <v>73</v>
      </c>
      <c r="D13" s="190" t="s">
        <v>73</v>
      </c>
    </row>
    <row r="14" ht="30" customHeight="1" spans="1:4">
      <c r="A14" s="20" t="s">
        <v>74</v>
      </c>
      <c r="B14" s="100">
        <f>B6+B7+B9+B10+B11+B12</f>
        <v>101571</v>
      </c>
      <c r="C14" s="20" t="s">
        <v>75</v>
      </c>
      <c r="D14" s="100">
        <f>D6+D8+D9+D10+D11+D12</f>
        <v>129944</v>
      </c>
    </row>
    <row r="15" ht="30" customHeight="1" spans="1:4">
      <c r="A15" s="51" t="s">
        <v>76</v>
      </c>
      <c r="B15" s="100"/>
      <c r="C15" s="51" t="s">
        <v>77</v>
      </c>
      <c r="D15" s="100"/>
    </row>
    <row r="16" ht="30" customHeight="1" spans="1:4">
      <c r="A16" s="191" t="s">
        <v>78</v>
      </c>
      <c r="B16" s="100"/>
      <c r="C16" s="191" t="s">
        <v>79</v>
      </c>
      <c r="D16" s="100"/>
    </row>
    <row r="17" ht="30" customHeight="1" spans="1:4">
      <c r="A17" s="51" t="s">
        <v>80</v>
      </c>
      <c r="B17" s="100"/>
      <c r="C17" s="51" t="s">
        <v>81</v>
      </c>
      <c r="D17" s="100"/>
    </row>
    <row r="18" ht="30" customHeight="1" spans="1:4">
      <c r="A18" s="191" t="s">
        <v>82</v>
      </c>
      <c r="B18" s="100"/>
      <c r="C18" s="191" t="s">
        <v>83</v>
      </c>
      <c r="D18" s="100"/>
    </row>
    <row r="19" ht="30" customHeight="1" spans="1:4">
      <c r="A19" s="51" t="s">
        <v>84</v>
      </c>
      <c r="B19" s="100">
        <f>B14+B15+B17</f>
        <v>101571</v>
      </c>
      <c r="C19" s="51" t="s">
        <v>85</v>
      </c>
      <c r="D19" s="100">
        <f>D14+D15+D17</f>
        <v>129944</v>
      </c>
    </row>
    <row r="20" ht="30" customHeight="1" spans="1:4">
      <c r="A20" s="192" t="s">
        <v>73</v>
      </c>
      <c r="B20" s="100" t="s">
        <v>73</v>
      </c>
      <c r="C20" s="27" t="s">
        <v>86</v>
      </c>
      <c r="D20" s="100">
        <f>B19-D19</f>
        <v>-28373</v>
      </c>
    </row>
    <row r="21" ht="30" customHeight="1" spans="1:4">
      <c r="A21" s="27" t="s">
        <v>87</v>
      </c>
      <c r="B21" s="100">
        <v>21210</v>
      </c>
      <c r="C21" s="27" t="s">
        <v>88</v>
      </c>
      <c r="D21" s="100">
        <f>B21+D20</f>
        <v>-7163</v>
      </c>
    </row>
    <row r="22" s="185" customFormat="1" ht="30" customHeight="1" spans="1:4">
      <c r="A22" s="193" t="s">
        <v>89</v>
      </c>
      <c r="B22" s="161">
        <f>B19+B21</f>
        <v>122781</v>
      </c>
      <c r="C22" s="193" t="s">
        <v>89</v>
      </c>
      <c r="D22" s="161">
        <f>D19+D21</f>
        <v>122781</v>
      </c>
    </row>
    <row r="23" ht="24.95" customHeight="1" spans="1:4">
      <c r="A23" s="194"/>
      <c r="B23" s="195"/>
      <c r="C23" s="194"/>
      <c r="D23" s="195"/>
    </row>
    <row r="24" ht="24.95" customHeight="1" spans="1:4">
      <c r="B24" s="113"/>
      <c r="D24" s="113"/>
    </row>
    <row r="25" ht="24.95" customHeight="1" spans="1:4">
      <c r="B25" s="113"/>
      <c r="D25" s="113"/>
    </row>
    <row r="26" ht="24.95" customHeight="1" spans="1:4">
      <c r="B26" s="113"/>
      <c r="D26" s="113"/>
    </row>
    <row r="27" ht="24.95" customHeight="1" spans="1:4">
      <c r="B27" s="113"/>
      <c r="D27" s="113"/>
    </row>
    <row r="28" ht="24.95" customHeight="1" spans="1:4">
      <c r="B28" s="113"/>
      <c r="D28" s="113"/>
    </row>
    <row r="29" ht="24.95" customHeight="1" spans="1:4">
      <c r="B29" s="113"/>
      <c r="D29" s="113"/>
    </row>
    <row r="30" ht="24.95" customHeight="1" spans="1:4">
      <c r="B30" s="113"/>
      <c r="D30" s="113"/>
    </row>
    <row r="31" ht="16.5" spans="1:4">
      <c r="B31" s="113"/>
      <c r="D31" s="113"/>
    </row>
    <row r="32" ht="16.5" spans="1:4">
      <c r="B32" s="113"/>
      <c r="D32" s="113"/>
    </row>
    <row r="33" ht="16.5" spans="2:4">
      <c r="B33" s="113"/>
      <c r="D33" s="113"/>
    </row>
    <row r="34" ht="16.5" spans="2:4">
      <c r="B34" s="113"/>
      <c r="D34" s="113"/>
    </row>
    <row r="35" ht="16.5" spans="2:4">
      <c r="B35" s="113"/>
      <c r="D35" s="113"/>
    </row>
  </sheetData>
  <mergeCells count="1">
    <mergeCell ref="A2:D2"/>
  </mergeCells>
  <printOptions horizontalCentered="1"/>
  <pageMargins left="0.786805555555556" right="0.590277777777778" top="0.984027777777778" bottom="0.786805555555556" header="0.313888888888889" footer="0.313888888888889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opLeftCell="A3" workbookViewId="0">
      <selection activeCell="B10" sqref="B10"/>
    </sheetView>
  </sheetViews>
  <sheetFormatPr defaultColWidth="9" defaultRowHeight="13.5" outlineLevelCol="3"/>
  <cols>
    <col min="1" max="1" width="33.625" style="85" customWidth="1"/>
    <col min="2" max="2" width="13.625" style="85" customWidth="1"/>
    <col min="3" max="3" width="25.625" style="85" customWidth="1"/>
    <col min="4" max="4" width="13.625" style="85" customWidth="1"/>
    <col min="5" max="16384" width="9" style="174"/>
  </cols>
  <sheetData>
    <row r="1" s="168" customFormat="1" ht="24.95" customHeight="1" spans="1:4">
      <c r="A1" s="10" t="s">
        <v>90</v>
      </c>
      <c r="B1" s="10"/>
      <c r="C1" s="10"/>
      <c r="D1" s="10"/>
    </row>
    <row r="2" s="169" customFormat="1" ht="45" customHeight="1" spans="1:4">
      <c r="A2" s="12" t="s">
        <v>91</v>
      </c>
      <c r="B2" s="12"/>
      <c r="C2" s="12"/>
      <c r="D2" s="12"/>
    </row>
    <row r="3" s="170" customFormat="1" ht="20.1" customHeight="1" spans="1:4">
      <c r="A3" s="114"/>
      <c r="B3" s="114"/>
      <c r="C3" s="114"/>
      <c r="D3" s="88" t="s">
        <v>92</v>
      </c>
    </row>
    <row r="4" s="170" customFormat="1" ht="20.1" customHeight="1" spans="1:4">
      <c r="A4" s="43"/>
      <c r="B4" s="43"/>
      <c r="C4" s="43"/>
      <c r="D4" s="45" t="s">
        <v>44</v>
      </c>
    </row>
    <row r="5" s="171" customFormat="1" ht="30" customHeight="1" spans="1:4">
      <c r="A5" s="47" t="s">
        <v>16</v>
      </c>
      <c r="B5" s="47" t="s">
        <v>57</v>
      </c>
      <c r="C5" s="47" t="s">
        <v>16</v>
      </c>
      <c r="D5" s="47" t="s">
        <v>57</v>
      </c>
    </row>
    <row r="6" s="172" customFormat="1" ht="30" customHeight="1" spans="1:4">
      <c r="A6" s="175" t="s">
        <v>93</v>
      </c>
      <c r="B6" s="100">
        <v>13295</v>
      </c>
      <c r="C6" s="175" t="s">
        <v>94</v>
      </c>
      <c r="D6" s="100">
        <v>34499</v>
      </c>
    </row>
    <row r="7" s="172" customFormat="1" ht="30" customHeight="1" spans="1:4">
      <c r="A7" s="102" t="s">
        <v>95</v>
      </c>
      <c r="B7" s="100">
        <v>239</v>
      </c>
      <c r="C7" s="175" t="s">
        <v>96</v>
      </c>
      <c r="D7" s="100">
        <v>10414</v>
      </c>
    </row>
    <row r="8" s="172" customFormat="1" ht="30" customHeight="1" spans="1:4">
      <c r="A8" s="176" t="s">
        <v>60</v>
      </c>
      <c r="B8" s="100">
        <v>36383</v>
      </c>
      <c r="C8" s="175" t="s">
        <v>97</v>
      </c>
      <c r="D8" s="100">
        <v>685</v>
      </c>
    </row>
    <row r="9" s="172" customFormat="1" ht="30" customHeight="1" spans="1:4">
      <c r="A9" s="105" t="s">
        <v>98</v>
      </c>
      <c r="B9" s="100">
        <v>34499</v>
      </c>
      <c r="C9" s="175" t="s">
        <v>99</v>
      </c>
      <c r="D9" s="100">
        <v>18</v>
      </c>
    </row>
    <row r="10" s="172" customFormat="1" ht="30" customHeight="1" spans="1:4">
      <c r="A10" s="119" t="s">
        <v>100</v>
      </c>
      <c r="B10" s="100">
        <v>1199</v>
      </c>
      <c r="C10" s="175" t="s">
        <v>101</v>
      </c>
      <c r="D10" s="100">
        <v>35</v>
      </c>
    </row>
    <row r="11" s="172" customFormat="1" ht="30" customHeight="1" spans="1:4">
      <c r="A11" s="102" t="s">
        <v>102</v>
      </c>
      <c r="B11" s="100">
        <v>61</v>
      </c>
      <c r="C11" s="97" t="s">
        <v>73</v>
      </c>
      <c r="D11" s="97" t="s">
        <v>73</v>
      </c>
    </row>
    <row r="12" s="172" customFormat="1" ht="30" customHeight="1" spans="1:4">
      <c r="A12" s="105" t="s">
        <v>103</v>
      </c>
      <c r="B12" s="100">
        <v>1799</v>
      </c>
      <c r="C12" s="97" t="s">
        <v>73</v>
      </c>
      <c r="D12" s="97" t="s">
        <v>73</v>
      </c>
    </row>
    <row r="13" s="172" customFormat="1" ht="30" customHeight="1" spans="1:4">
      <c r="A13" s="105" t="s">
        <v>104</v>
      </c>
      <c r="B13" s="100">
        <v>3301</v>
      </c>
      <c r="C13" s="97" t="s">
        <v>73</v>
      </c>
      <c r="D13" s="97" t="s">
        <v>73</v>
      </c>
    </row>
    <row r="14" s="172" customFormat="1" ht="30" customHeight="1" spans="1:4">
      <c r="A14" s="105" t="s">
        <v>105</v>
      </c>
      <c r="B14" s="100">
        <v>37</v>
      </c>
      <c r="C14" s="97" t="s">
        <v>73</v>
      </c>
      <c r="D14" s="97" t="s">
        <v>73</v>
      </c>
    </row>
    <row r="15" s="172" customFormat="1" ht="30" customHeight="1" spans="1:4">
      <c r="A15" s="105" t="s">
        <v>106</v>
      </c>
      <c r="B15" s="100">
        <v>100</v>
      </c>
      <c r="C15" s="97" t="s">
        <v>73</v>
      </c>
      <c r="D15" s="97" t="s">
        <v>73</v>
      </c>
    </row>
    <row r="16" s="172" customFormat="1" ht="30" customHeight="1" spans="1:4">
      <c r="A16" s="105" t="s">
        <v>107</v>
      </c>
      <c r="B16" s="100">
        <f>B6+B8+B11+B12+B13+B14+B15</f>
        <v>54976</v>
      </c>
      <c r="C16" s="177" t="s">
        <v>108</v>
      </c>
      <c r="D16" s="100">
        <f>D6+D7+D8+D9+D10</f>
        <v>45651</v>
      </c>
    </row>
    <row r="17" s="172" customFormat="1" ht="30" customHeight="1" spans="1:4">
      <c r="A17" s="105" t="s">
        <v>109</v>
      </c>
      <c r="B17" s="100"/>
      <c r="C17" s="102" t="s">
        <v>110</v>
      </c>
      <c r="D17" s="100"/>
    </row>
    <row r="18" s="172" customFormat="1" ht="30" customHeight="1" spans="1:4">
      <c r="A18" s="105" t="s">
        <v>111</v>
      </c>
      <c r="B18" s="100"/>
      <c r="C18" s="177" t="s">
        <v>112</v>
      </c>
      <c r="D18" s="100"/>
    </row>
    <row r="19" s="172" customFormat="1" ht="30" customHeight="1" spans="1:4">
      <c r="A19" s="119" t="s">
        <v>113</v>
      </c>
      <c r="B19" s="100">
        <f>B16+B17+B18</f>
        <v>54976</v>
      </c>
      <c r="C19" s="175" t="s">
        <v>114</v>
      </c>
      <c r="D19" s="100">
        <f>D16+D17+D18</f>
        <v>45651</v>
      </c>
    </row>
    <row r="20" s="172" customFormat="1" ht="30" customHeight="1" spans="1:4">
      <c r="A20" s="97" t="s">
        <v>73</v>
      </c>
      <c r="B20" s="97" t="s">
        <v>73</v>
      </c>
      <c r="C20" s="102" t="s">
        <v>115</v>
      </c>
      <c r="D20" s="100">
        <f>B19-D19</f>
        <v>9325</v>
      </c>
    </row>
    <row r="21" s="172" customFormat="1" ht="30" customHeight="1" spans="1:4">
      <c r="A21" s="175" t="s">
        <v>116</v>
      </c>
      <c r="B21" s="100">
        <v>155564</v>
      </c>
      <c r="C21" s="177" t="s">
        <v>117</v>
      </c>
      <c r="D21" s="100">
        <f>B21+D20</f>
        <v>164889</v>
      </c>
    </row>
    <row r="22" s="173" customFormat="1" ht="30" customHeight="1" spans="1:4">
      <c r="A22" s="178" t="s">
        <v>89</v>
      </c>
      <c r="B22" s="161">
        <f>B19+B21</f>
        <v>210540</v>
      </c>
      <c r="C22" s="179" t="s">
        <v>89</v>
      </c>
      <c r="D22" s="137">
        <f>D19+D21</f>
        <v>210540</v>
      </c>
    </row>
    <row r="23" ht="24.95" customHeight="1" spans="1:4">
      <c r="A23" s="180"/>
      <c r="B23" s="181"/>
      <c r="C23" s="182"/>
      <c r="D23" s="183"/>
    </row>
    <row r="24" ht="24.95" customHeight="1" spans="1:4">
      <c r="B24" s="113"/>
      <c r="D24" s="113"/>
    </row>
    <row r="25" ht="24.95" customHeight="1" spans="1:4">
      <c r="B25" s="113"/>
      <c r="D25" s="113"/>
    </row>
    <row r="26" ht="24.95" customHeight="1" spans="1:4">
      <c r="B26" s="113"/>
      <c r="D26" s="113"/>
    </row>
    <row r="27" ht="24.95" customHeight="1" spans="1:4">
      <c r="B27" s="113"/>
      <c r="D27" s="113"/>
    </row>
    <row r="28" ht="24.95" customHeight="1" spans="1:4">
      <c r="B28" s="113"/>
      <c r="D28" s="113"/>
    </row>
    <row r="29" ht="24.95" customHeight="1" spans="1:4">
      <c r="B29" s="113"/>
      <c r="D29" s="113"/>
    </row>
    <row r="30" ht="24.95" customHeight="1" spans="1:4">
      <c r="B30" s="113"/>
      <c r="D30" s="113"/>
    </row>
    <row r="31" ht="16.5" spans="1:4">
      <c r="B31" s="113"/>
      <c r="D31" s="113"/>
    </row>
    <row r="32" ht="16.5" spans="1:4">
      <c r="B32" s="113"/>
      <c r="D32" s="113"/>
    </row>
    <row r="33" ht="16.5" spans="2:4">
      <c r="B33" s="113"/>
      <c r="D33" s="113"/>
    </row>
    <row r="34" ht="16.5" spans="2:4">
      <c r="B34" s="113"/>
      <c r="D34" s="113"/>
    </row>
    <row r="35" ht="16.5" spans="2:4">
      <c r="B35" s="113"/>
      <c r="D35" s="113"/>
    </row>
  </sheetData>
  <mergeCells count="1">
    <mergeCell ref="A2:D2"/>
  </mergeCells>
  <printOptions horizontalCentered="1"/>
  <pageMargins left="0.786805555555556" right="0.590277777777778" top="0.984027777777778" bottom="0.786805555555556" header="0.313888888888889" footer="0.313888888888889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I9" sqref="I9"/>
    </sheetView>
  </sheetViews>
  <sheetFormatPr defaultColWidth="9" defaultRowHeight="13.5" outlineLevelCol="3"/>
  <cols>
    <col min="1" max="1" width="29.625" style="85" customWidth="1"/>
    <col min="2" max="2" width="13.625" style="85" customWidth="1"/>
    <col min="3" max="3" width="29.625" style="85" customWidth="1"/>
    <col min="4" max="4" width="13.625" style="85" customWidth="1"/>
    <col min="5" max="16384" width="9" style="86"/>
  </cols>
  <sheetData>
    <row r="1" s="1" customFormat="1" ht="24.95" customHeight="1" spans="1:4">
      <c r="A1" s="10" t="s">
        <v>118</v>
      </c>
      <c r="B1" s="10"/>
      <c r="C1" s="10"/>
      <c r="D1" s="10"/>
    </row>
    <row r="2" s="2" customFormat="1" ht="45" customHeight="1" spans="1:4">
      <c r="A2" s="12" t="s">
        <v>119</v>
      </c>
      <c r="B2" s="12"/>
      <c r="C2" s="12"/>
      <c r="D2" s="12"/>
    </row>
    <row r="3" s="3" customFormat="1" ht="20.1" customHeight="1" spans="1:4">
      <c r="A3" s="114"/>
      <c r="B3" s="114"/>
      <c r="C3" s="114"/>
      <c r="D3" s="88" t="s">
        <v>120</v>
      </c>
    </row>
    <row r="4" s="3" customFormat="1" ht="20.1" customHeight="1" spans="1:4">
      <c r="A4" s="43"/>
      <c r="B4" s="43"/>
      <c r="C4" s="43"/>
      <c r="D4" s="45" t="s">
        <v>44</v>
      </c>
    </row>
    <row r="5" s="4" customFormat="1" ht="30" customHeight="1" spans="1:4">
      <c r="A5" s="47" t="s">
        <v>16</v>
      </c>
      <c r="B5" s="47" t="s">
        <v>57</v>
      </c>
      <c r="C5" s="47" t="s">
        <v>16</v>
      </c>
      <c r="D5" s="47" t="s">
        <v>57</v>
      </c>
    </row>
    <row r="6" s="83" customFormat="1" ht="30" customHeight="1" spans="1:4">
      <c r="A6" s="159" t="s">
        <v>58</v>
      </c>
      <c r="B6" s="162">
        <v>40500</v>
      </c>
      <c r="C6" s="163" t="s">
        <v>59</v>
      </c>
      <c r="D6" s="162">
        <v>79046</v>
      </c>
    </row>
    <row r="7" s="83" customFormat="1" ht="30" customHeight="1" spans="1:4">
      <c r="A7" s="155" t="s">
        <v>60</v>
      </c>
      <c r="B7" s="162">
        <v>39461</v>
      </c>
      <c r="C7" s="163" t="s">
        <v>121</v>
      </c>
      <c r="D7" s="162">
        <v>1000</v>
      </c>
    </row>
    <row r="8" s="83" customFormat="1" ht="30" customHeight="1" spans="1:4">
      <c r="A8" s="155" t="s">
        <v>62</v>
      </c>
      <c r="B8" s="162">
        <v>32763</v>
      </c>
      <c r="C8" s="159" t="s">
        <v>122</v>
      </c>
      <c r="D8" s="162">
        <v>170</v>
      </c>
    </row>
    <row r="9" s="83" customFormat="1" ht="30" customHeight="1" spans="1:4">
      <c r="A9" s="155" t="s">
        <v>64</v>
      </c>
      <c r="B9" s="162">
        <v>115</v>
      </c>
      <c r="C9" s="164" t="s">
        <v>73</v>
      </c>
      <c r="D9" s="164" t="s">
        <v>73</v>
      </c>
    </row>
    <row r="10" s="83" customFormat="1" ht="30" customHeight="1" spans="1:4">
      <c r="A10" s="165" t="s">
        <v>123</v>
      </c>
      <c r="B10" s="162">
        <v>130</v>
      </c>
      <c r="C10" s="164" t="s">
        <v>73</v>
      </c>
      <c r="D10" s="164" t="s">
        <v>73</v>
      </c>
    </row>
    <row r="11" s="83" customFormat="1" ht="30" customHeight="1" spans="1:4">
      <c r="A11" s="155" t="s">
        <v>124</v>
      </c>
      <c r="B11" s="162">
        <v>10</v>
      </c>
      <c r="C11" s="164" t="s">
        <v>73</v>
      </c>
      <c r="D11" s="164" t="s">
        <v>73</v>
      </c>
    </row>
    <row r="12" s="83" customFormat="1" ht="30" customHeight="1" spans="1:4">
      <c r="A12" s="155" t="s">
        <v>72</v>
      </c>
      <c r="B12" s="162"/>
      <c r="C12" s="164" t="s">
        <v>73</v>
      </c>
      <c r="D12" s="164" t="s">
        <v>73</v>
      </c>
    </row>
    <row r="13" s="83" customFormat="1" ht="30" customHeight="1" spans="1:4">
      <c r="A13" s="105" t="s">
        <v>125</v>
      </c>
      <c r="B13" s="162">
        <f>B6+B7+B9+B10+B11</f>
        <v>80216</v>
      </c>
      <c r="C13" s="105" t="s">
        <v>126</v>
      </c>
      <c r="D13" s="162">
        <f>D6+D7+D8</f>
        <v>80216</v>
      </c>
    </row>
    <row r="14" s="83" customFormat="1" ht="30" customHeight="1" spans="1:4">
      <c r="A14" s="155" t="s">
        <v>127</v>
      </c>
      <c r="B14" s="162"/>
      <c r="C14" s="155" t="s">
        <v>128</v>
      </c>
      <c r="D14" s="162"/>
    </row>
    <row r="15" s="83" customFormat="1" ht="30" customHeight="1" spans="1:4">
      <c r="A15" s="155" t="s">
        <v>129</v>
      </c>
      <c r="B15" s="162"/>
      <c r="C15" s="155" t="s">
        <v>130</v>
      </c>
      <c r="D15" s="162"/>
    </row>
    <row r="16" s="83" customFormat="1" ht="30" customHeight="1" spans="1:4">
      <c r="A16" s="105" t="s">
        <v>131</v>
      </c>
      <c r="B16" s="162">
        <f>B13+B14+B15</f>
        <v>80216</v>
      </c>
      <c r="C16" s="105" t="s">
        <v>132</v>
      </c>
      <c r="D16" s="162">
        <f>D13+D14+D15</f>
        <v>80216</v>
      </c>
    </row>
    <row r="17" s="83" customFormat="1" ht="30" customHeight="1" spans="1:4">
      <c r="A17" s="122" t="s">
        <v>73</v>
      </c>
      <c r="B17" s="122" t="s">
        <v>73</v>
      </c>
      <c r="C17" s="105" t="s">
        <v>133</v>
      </c>
      <c r="D17" s="162">
        <v>0</v>
      </c>
    </row>
    <row r="18" s="83" customFormat="1" ht="30" customHeight="1" spans="1:4">
      <c r="A18" s="105" t="s">
        <v>134</v>
      </c>
      <c r="B18" s="166">
        <v>-104142</v>
      </c>
      <c r="C18" s="105" t="s">
        <v>135</v>
      </c>
      <c r="D18" s="166">
        <f>B18+D17</f>
        <v>-104142</v>
      </c>
    </row>
    <row r="19" s="84" customFormat="1" ht="30" customHeight="1" spans="1:4">
      <c r="A19" s="110" t="s">
        <v>89</v>
      </c>
      <c r="B19" s="167">
        <f>B16+B18</f>
        <v>-23926</v>
      </c>
      <c r="C19" s="110" t="s">
        <v>89</v>
      </c>
      <c r="D19" s="166">
        <f>D16+D18</f>
        <v>-23926</v>
      </c>
    </row>
    <row r="20" ht="24.95" customHeight="1" spans="1:4">
      <c r="B20" s="113"/>
      <c r="D20" s="113"/>
    </row>
    <row r="21" ht="24.95" customHeight="1" spans="1:4">
      <c r="B21" s="113"/>
      <c r="D21" s="113"/>
    </row>
    <row r="22" ht="24.95" customHeight="1" spans="1:4">
      <c r="B22" s="113"/>
      <c r="D22" s="113"/>
    </row>
    <row r="23" ht="16.5" spans="1:4">
      <c r="B23" s="113"/>
      <c r="D23" s="113"/>
    </row>
    <row r="24" ht="16.5" spans="1:4">
      <c r="B24" s="113"/>
      <c r="D24" s="113"/>
    </row>
    <row r="25" ht="16.5" spans="1:4">
      <c r="B25" s="113"/>
      <c r="D25" s="113"/>
    </row>
    <row r="26" ht="16.5" spans="1:4">
      <c r="B26" s="113"/>
      <c r="D26" s="113"/>
    </row>
    <row r="27" ht="16.5" spans="1:4">
      <c r="B27" s="113"/>
      <c r="D27" s="113"/>
    </row>
  </sheetData>
  <mergeCells count="1">
    <mergeCell ref="A2:D2"/>
  </mergeCells>
  <printOptions horizontalCentered="1"/>
  <pageMargins left="0.786805555555556" right="0.590277777777778" top="0.984027777777778" bottom="0.786805555555556" header="0.313888888888889" footer="0.313888888888889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tabSelected="1" topLeftCell="A3" workbookViewId="0">
      <selection activeCell="D22" sqref="D22"/>
    </sheetView>
  </sheetViews>
  <sheetFormatPr defaultColWidth="9" defaultRowHeight="13.5" outlineLevelCol="3"/>
  <cols>
    <col min="1" max="1" width="29.375" style="85" customWidth="1"/>
    <col min="2" max="2" width="13.625" style="85" customWidth="1"/>
    <col min="3" max="3" width="23.625" style="85" customWidth="1"/>
    <col min="4" max="4" width="19.625" style="85" customWidth="1"/>
    <col min="5" max="16384" width="9" style="86"/>
  </cols>
  <sheetData>
    <row r="1" s="1" customFormat="1" ht="24.95" customHeight="1" spans="1:4">
      <c r="A1" s="10" t="s">
        <v>136</v>
      </c>
      <c r="B1" s="10"/>
      <c r="C1" s="10"/>
      <c r="D1" s="10"/>
    </row>
    <row r="2" s="2" customFormat="1" ht="30" customHeight="1" spans="1:4">
      <c r="A2" s="12" t="s">
        <v>137</v>
      </c>
      <c r="B2" s="12"/>
      <c r="C2" s="12"/>
      <c r="D2" s="12"/>
    </row>
    <row r="3" s="3" customFormat="1" ht="15" spans="1:4">
      <c r="A3" s="114"/>
      <c r="B3" s="114"/>
      <c r="C3" s="114"/>
      <c r="D3" s="88" t="s">
        <v>138</v>
      </c>
    </row>
    <row r="4" s="3" customFormat="1" ht="15" spans="1:4">
      <c r="A4" s="13"/>
      <c r="B4" s="13"/>
      <c r="C4" s="13"/>
      <c r="D4" s="15" t="s">
        <v>44</v>
      </c>
    </row>
    <row r="5" s="4" customFormat="1" ht="20.1" customHeight="1" spans="1:4">
      <c r="A5" s="143" t="s">
        <v>16</v>
      </c>
      <c r="B5" s="46" t="s">
        <v>57</v>
      </c>
      <c r="C5" s="144"/>
      <c r="D5" s="144"/>
    </row>
    <row r="6" s="4" customFormat="1" ht="30" customHeight="1" spans="1:4">
      <c r="A6" s="145"/>
      <c r="B6" s="146" t="s">
        <v>139</v>
      </c>
      <c r="C6" s="147" t="s">
        <v>140</v>
      </c>
      <c r="D6" s="148" t="s">
        <v>141</v>
      </c>
    </row>
    <row r="7" s="83" customFormat="1" ht="20.1" customHeight="1" spans="1:4">
      <c r="A7" s="149" t="s">
        <v>142</v>
      </c>
      <c r="B7" s="150">
        <f t="shared" ref="B7:B9" si="0">C7+D7</f>
        <v>66088</v>
      </c>
      <c r="C7" s="150">
        <f>C8+C9</f>
        <v>44206</v>
      </c>
      <c r="D7" s="150">
        <f>D8+D9</f>
        <v>21882</v>
      </c>
    </row>
    <row r="8" s="83" customFormat="1" ht="20.1" customHeight="1" spans="1:4">
      <c r="A8" s="149" t="s">
        <v>143</v>
      </c>
      <c r="B8" s="150">
        <f t="shared" si="0"/>
        <v>53636</v>
      </c>
      <c r="C8" s="150">
        <v>42333</v>
      </c>
      <c r="D8" s="150">
        <v>11303</v>
      </c>
    </row>
    <row r="9" s="83" customFormat="1" ht="20.1" customHeight="1" spans="1:4">
      <c r="A9" s="149" t="s">
        <v>144</v>
      </c>
      <c r="B9" s="150">
        <f t="shared" si="0"/>
        <v>12452</v>
      </c>
      <c r="C9" s="150">
        <v>1873</v>
      </c>
      <c r="D9" s="150">
        <v>10579</v>
      </c>
    </row>
    <row r="10" s="83" customFormat="1" ht="20.1" customHeight="1" spans="1:4">
      <c r="A10" s="149" t="s">
        <v>60</v>
      </c>
      <c r="B10" s="150"/>
      <c r="C10" s="150"/>
      <c r="D10" s="131" t="s">
        <v>73</v>
      </c>
    </row>
    <row r="11" s="83" customFormat="1" ht="20.1" customHeight="1" spans="1:4">
      <c r="A11" s="149" t="s">
        <v>64</v>
      </c>
      <c r="B11" s="150">
        <f>C11+D11</f>
        <v>1217</v>
      </c>
      <c r="C11" s="150">
        <v>721</v>
      </c>
      <c r="D11" s="150">
        <v>496</v>
      </c>
    </row>
    <row r="12" s="83" customFormat="1" ht="20.1" customHeight="1" spans="1:4">
      <c r="A12" s="149" t="s">
        <v>123</v>
      </c>
      <c r="B12" s="150">
        <f>D12</f>
        <v>139</v>
      </c>
      <c r="C12" s="131" t="s">
        <v>73</v>
      </c>
      <c r="D12" s="150">
        <v>139</v>
      </c>
    </row>
    <row r="13" s="83" customFormat="1" ht="20.1" customHeight="1" spans="1:4">
      <c r="A13" s="151" t="s">
        <v>124</v>
      </c>
      <c r="B13" s="150">
        <f>C13+D13</f>
        <v>558</v>
      </c>
      <c r="C13" s="150">
        <v>525</v>
      </c>
      <c r="D13" s="150">
        <v>33</v>
      </c>
    </row>
    <row r="14" s="83" customFormat="1" ht="20.1" customHeight="1" spans="1:4">
      <c r="A14" s="149" t="s">
        <v>72</v>
      </c>
      <c r="B14" s="150"/>
      <c r="C14" s="131" t="s">
        <v>73</v>
      </c>
      <c r="D14" s="131" t="s">
        <v>73</v>
      </c>
    </row>
    <row r="15" s="83" customFormat="1" ht="20.1" customHeight="1" spans="1:4">
      <c r="A15" s="149" t="s">
        <v>125</v>
      </c>
      <c r="B15" s="150">
        <f>B7+B10+B11+B12+B13</f>
        <v>68002</v>
      </c>
      <c r="C15" s="150">
        <f>C7+C10+C11+C13</f>
        <v>45452</v>
      </c>
      <c r="D15" s="150">
        <f>D7+D11+D12+D13</f>
        <v>22550</v>
      </c>
    </row>
    <row r="16" s="83" customFormat="1" ht="20.1" customHeight="1" spans="1:4">
      <c r="A16" s="149" t="s">
        <v>127</v>
      </c>
      <c r="B16" s="150"/>
      <c r="C16" s="150"/>
      <c r="D16" s="150"/>
    </row>
    <row r="17" s="83" customFormat="1" ht="20.1" customHeight="1" spans="1:4">
      <c r="A17" s="149" t="s">
        <v>129</v>
      </c>
      <c r="B17" s="150"/>
      <c r="C17" s="150"/>
      <c r="D17" s="150"/>
    </row>
    <row r="18" s="83" customFormat="1" ht="20.1" customHeight="1" spans="1:4">
      <c r="A18" s="149" t="s">
        <v>131</v>
      </c>
      <c r="B18" s="150">
        <f>B15+B16+B17</f>
        <v>68002</v>
      </c>
      <c r="C18" s="150">
        <f>C15+C16+C17</f>
        <v>45452</v>
      </c>
      <c r="D18" s="150">
        <f>D15+D16+D17</f>
        <v>22550</v>
      </c>
    </row>
    <row r="19" s="83" customFormat="1" ht="20.1" customHeight="1" spans="1:4">
      <c r="A19" s="149" t="s">
        <v>134</v>
      </c>
      <c r="B19" s="150">
        <f>C19+D19</f>
        <v>103192</v>
      </c>
      <c r="C19" s="150">
        <v>47871</v>
      </c>
      <c r="D19" s="150">
        <v>55321</v>
      </c>
    </row>
    <row r="20" s="84" customFormat="1" ht="20.1" customHeight="1" spans="1:4">
      <c r="A20" s="152" t="s">
        <v>145</v>
      </c>
      <c r="B20" s="153">
        <f>C20+D20</f>
        <v>171194</v>
      </c>
      <c r="C20" s="153">
        <f>C18+C19</f>
        <v>93323</v>
      </c>
      <c r="D20" s="153">
        <f>D18+D19</f>
        <v>77871</v>
      </c>
    </row>
    <row r="21" s="83" customFormat="1" ht="20.1" customHeight="1" spans="1:4">
      <c r="A21" s="154" t="s">
        <v>146</v>
      </c>
      <c r="B21" s="150">
        <f>C21+D21</f>
        <v>57554</v>
      </c>
      <c r="C21" s="150">
        <f>C22+C23+C24+C25+C26</f>
        <v>37877</v>
      </c>
      <c r="D21" s="150">
        <f>D22+D23+D24+D26</f>
        <v>19677</v>
      </c>
    </row>
    <row r="22" s="83" customFormat="1" ht="20.1" customHeight="1" spans="1:4">
      <c r="A22" s="155" t="s">
        <v>147</v>
      </c>
      <c r="B22" s="100">
        <f>C22+D22</f>
        <v>25809</v>
      </c>
      <c r="C22" s="100">
        <v>22700</v>
      </c>
      <c r="D22" s="100">
        <v>3109</v>
      </c>
    </row>
    <row r="23" s="83" customFormat="1" ht="20.1" customHeight="1" spans="1:4">
      <c r="A23" s="155" t="s">
        <v>148</v>
      </c>
      <c r="B23" s="100">
        <f>C23+D23</f>
        <v>28610</v>
      </c>
      <c r="C23" s="100">
        <v>12145</v>
      </c>
      <c r="D23" s="100">
        <v>16465</v>
      </c>
    </row>
    <row r="24" s="83" customFormat="1" ht="20.1" customHeight="1" spans="1:4">
      <c r="A24" s="156" t="s">
        <v>149</v>
      </c>
      <c r="B24" s="100">
        <f>C24+D24</f>
        <v>257</v>
      </c>
      <c r="C24" s="100">
        <v>257</v>
      </c>
      <c r="D24" s="100"/>
    </row>
    <row r="25" s="83" customFormat="1" ht="20.1" customHeight="1" spans="1:4">
      <c r="A25" s="157" t="s">
        <v>150</v>
      </c>
      <c r="B25" s="100">
        <f>C25</f>
        <v>2755</v>
      </c>
      <c r="C25" s="100">
        <v>2755</v>
      </c>
      <c r="D25" s="131" t="s">
        <v>73</v>
      </c>
    </row>
    <row r="26" s="83" customFormat="1" ht="20.1" customHeight="1" spans="1:4">
      <c r="A26" s="158" t="s">
        <v>151</v>
      </c>
      <c r="B26" s="100">
        <f>C26+D26</f>
        <v>123</v>
      </c>
      <c r="C26" s="100">
        <v>20</v>
      </c>
      <c r="D26" s="100">
        <v>103</v>
      </c>
    </row>
    <row r="27" s="83" customFormat="1" ht="20.1" customHeight="1" spans="1:4">
      <c r="A27" s="159" t="s">
        <v>121</v>
      </c>
      <c r="B27" s="100">
        <f>D27</f>
        <v>85</v>
      </c>
      <c r="C27" s="131" t="s">
        <v>73</v>
      </c>
      <c r="D27" s="100">
        <v>85</v>
      </c>
    </row>
    <row r="28" s="83" customFormat="1" ht="20.1" customHeight="1" spans="1:4">
      <c r="A28" s="155" t="s">
        <v>122</v>
      </c>
      <c r="B28" s="100">
        <f t="shared" ref="B28:B35" si="1">C28+D28</f>
        <v>523</v>
      </c>
      <c r="C28" s="100">
        <v>20</v>
      </c>
      <c r="D28" s="100">
        <v>503</v>
      </c>
    </row>
    <row r="29" s="83" customFormat="1" ht="20.1" customHeight="1" spans="1:4">
      <c r="A29" s="155" t="s">
        <v>126</v>
      </c>
      <c r="B29" s="100">
        <f t="shared" si="1"/>
        <v>58162</v>
      </c>
      <c r="C29" s="100">
        <f>C21+C28</f>
        <v>37897</v>
      </c>
      <c r="D29" s="100">
        <f>D21+D27+D28</f>
        <v>20265</v>
      </c>
    </row>
    <row r="30" s="83" customFormat="1" ht="20.1" customHeight="1" spans="1:4">
      <c r="A30" s="155" t="s">
        <v>128</v>
      </c>
      <c r="B30" s="100">
        <f t="shared" si="1"/>
        <v>0</v>
      </c>
      <c r="C30" s="100"/>
      <c r="D30" s="100"/>
    </row>
    <row r="31" s="83" customFormat="1" ht="20.1" customHeight="1" spans="1:4">
      <c r="A31" s="155" t="s">
        <v>130</v>
      </c>
      <c r="B31" s="100">
        <f t="shared" si="1"/>
        <v>0</v>
      </c>
      <c r="C31" s="100"/>
      <c r="D31" s="100"/>
    </row>
    <row r="32" s="83" customFormat="1" ht="20.1" customHeight="1" spans="1:4">
      <c r="A32" s="155" t="s">
        <v>132</v>
      </c>
      <c r="B32" s="100">
        <f t="shared" si="1"/>
        <v>58162</v>
      </c>
      <c r="C32" s="100">
        <f>C29+C30+C31</f>
        <v>37897</v>
      </c>
      <c r="D32" s="100">
        <f>D29+D30+D31</f>
        <v>20265</v>
      </c>
    </row>
    <row r="33" s="83" customFormat="1" ht="20.1" customHeight="1" spans="1:4">
      <c r="A33" s="155" t="s">
        <v>133</v>
      </c>
      <c r="B33" s="100">
        <f t="shared" si="1"/>
        <v>9840</v>
      </c>
      <c r="C33" s="100">
        <f>C18-C32</f>
        <v>7555</v>
      </c>
      <c r="D33" s="100">
        <f>D18-D32</f>
        <v>2285</v>
      </c>
    </row>
    <row r="34" s="83" customFormat="1" ht="20.1" customHeight="1" spans="1:4">
      <c r="A34" s="155" t="s">
        <v>135</v>
      </c>
      <c r="B34" s="100">
        <f t="shared" si="1"/>
        <v>113032</v>
      </c>
      <c r="C34" s="100">
        <f>C19+C33</f>
        <v>55426</v>
      </c>
      <c r="D34" s="100">
        <f>D19+D33</f>
        <v>57606</v>
      </c>
    </row>
    <row r="35" s="84" customFormat="1" ht="20.1" customHeight="1" spans="1:4">
      <c r="A35" s="160" t="s">
        <v>152</v>
      </c>
      <c r="B35" s="161">
        <f t="shared" si="1"/>
        <v>171194</v>
      </c>
      <c r="C35" s="161">
        <f>C32+C34</f>
        <v>93323</v>
      </c>
      <c r="D35" s="161">
        <f>D32+D34</f>
        <v>77871</v>
      </c>
    </row>
  </sheetData>
  <mergeCells count="3">
    <mergeCell ref="A2:D2"/>
    <mergeCell ref="B5:D5"/>
    <mergeCell ref="A5:A6"/>
  </mergeCells>
  <printOptions horizontalCentered="1"/>
  <pageMargins left="0.786805555555556" right="0.590277777777778" top="0.984027777777778" bottom="0.786805555555556" header="0.313888888888889" footer="0.313888888888889"/>
  <pageSetup paperSize="9" scale="99" orientation="portrait"/>
  <headerFooter/>
  <ignoredErrors>
    <ignoredError sqref="B27 B25 B1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opLeftCell="A2" workbookViewId="0">
      <selection activeCell="I17" sqref="I17"/>
    </sheetView>
  </sheetViews>
  <sheetFormatPr defaultColWidth="9" defaultRowHeight="13.5" outlineLevelCol="3"/>
  <cols>
    <col min="1" max="1" width="33.625" style="85" customWidth="1"/>
    <col min="2" max="2" width="13.625" style="85" customWidth="1"/>
    <col min="3" max="3" width="24.875" style="85" customWidth="1"/>
    <col min="4" max="4" width="13.625" style="85" customWidth="1"/>
    <col min="5" max="16384" width="9" style="86"/>
  </cols>
  <sheetData>
    <row r="1" s="1" customFormat="1" ht="24.95" customHeight="1" spans="1:4">
      <c r="A1" s="10" t="s">
        <v>153</v>
      </c>
      <c r="B1" s="10"/>
      <c r="C1" s="10"/>
      <c r="D1" s="10"/>
    </row>
    <row r="2" s="2" customFormat="1" ht="45" customHeight="1" spans="1:4">
      <c r="A2" s="12" t="s">
        <v>154</v>
      </c>
      <c r="B2" s="12"/>
      <c r="C2" s="12"/>
      <c r="D2" s="12"/>
    </row>
    <row r="3" s="3" customFormat="1" ht="20.1" customHeight="1" spans="1:4">
      <c r="A3" s="114"/>
      <c r="B3" s="114"/>
      <c r="C3" s="128"/>
      <c r="D3" s="88" t="s">
        <v>155</v>
      </c>
    </row>
    <row r="4" s="3" customFormat="1" ht="20.1" customHeight="1" spans="1:4">
      <c r="A4" s="13"/>
      <c r="B4" s="13"/>
      <c r="C4" s="129"/>
      <c r="D4" s="15" t="s">
        <v>44</v>
      </c>
    </row>
    <row r="5" s="4" customFormat="1" ht="30" customHeight="1" spans="1:4">
      <c r="A5" s="16" t="s">
        <v>16</v>
      </c>
      <c r="B5" s="16" t="s">
        <v>57</v>
      </c>
      <c r="C5" s="16" t="s">
        <v>16</v>
      </c>
      <c r="D5" s="16" t="s">
        <v>57</v>
      </c>
    </row>
    <row r="6" s="83" customFormat="1" ht="30" customHeight="1" spans="1:4">
      <c r="A6" s="130" t="s">
        <v>142</v>
      </c>
      <c r="B6" s="107">
        <v>28699</v>
      </c>
      <c r="C6" s="106" t="s">
        <v>146</v>
      </c>
      <c r="D6" s="107">
        <v>70332</v>
      </c>
    </row>
    <row r="7" s="83" customFormat="1" ht="30" customHeight="1" spans="1:4">
      <c r="A7" s="130" t="s">
        <v>156</v>
      </c>
      <c r="B7" s="107"/>
      <c r="C7" s="106" t="s">
        <v>157</v>
      </c>
      <c r="D7" s="107">
        <v>54009</v>
      </c>
    </row>
    <row r="8" s="83" customFormat="1" ht="30" customHeight="1" spans="1:4">
      <c r="A8" s="130" t="s">
        <v>158</v>
      </c>
      <c r="B8" s="107">
        <v>510</v>
      </c>
      <c r="C8" s="106" t="s">
        <v>159</v>
      </c>
      <c r="D8" s="107">
        <v>16323</v>
      </c>
    </row>
    <row r="9" s="83" customFormat="1" ht="30" customHeight="1" spans="1:4">
      <c r="A9" s="130" t="s">
        <v>160</v>
      </c>
      <c r="B9" s="107">
        <v>849</v>
      </c>
      <c r="C9" s="106" t="s">
        <v>161</v>
      </c>
      <c r="D9" s="107">
        <v>7311</v>
      </c>
    </row>
    <row r="10" s="83" customFormat="1" ht="30" customHeight="1" spans="1:4">
      <c r="A10" s="130" t="s">
        <v>60</v>
      </c>
      <c r="B10" s="107">
        <v>49881</v>
      </c>
      <c r="C10" s="106" t="s">
        <v>122</v>
      </c>
      <c r="D10" s="107">
        <v>22</v>
      </c>
    </row>
    <row r="11" s="83" customFormat="1" ht="30" customHeight="1" spans="1:4">
      <c r="A11" s="130" t="s">
        <v>162</v>
      </c>
      <c r="B11" s="107">
        <v>49881</v>
      </c>
      <c r="C11" s="131" t="s">
        <v>73</v>
      </c>
      <c r="D11" s="131" t="s">
        <v>73</v>
      </c>
    </row>
    <row r="12" s="83" customFormat="1" ht="30" customHeight="1" spans="1:4">
      <c r="A12" s="130" t="s">
        <v>64</v>
      </c>
      <c r="B12" s="107">
        <v>900</v>
      </c>
      <c r="C12" s="131" t="s">
        <v>73</v>
      </c>
      <c r="D12" s="131" t="s">
        <v>73</v>
      </c>
    </row>
    <row r="13" s="83" customFormat="1" ht="30" customHeight="1" spans="1:4">
      <c r="A13" s="130" t="s">
        <v>163</v>
      </c>
      <c r="B13" s="107">
        <v>34</v>
      </c>
      <c r="C13" s="131" t="s">
        <v>73</v>
      </c>
      <c r="D13" s="131" t="s">
        <v>73</v>
      </c>
    </row>
    <row r="14" s="83" customFormat="1" ht="30" customHeight="1" spans="1:4">
      <c r="A14" s="130" t="s">
        <v>164</v>
      </c>
      <c r="B14" s="107">
        <f>B6+B10+B12+B13</f>
        <v>79514</v>
      </c>
      <c r="C14" s="106" t="s">
        <v>126</v>
      </c>
      <c r="D14" s="107">
        <f>D6+D9+D10</f>
        <v>77665</v>
      </c>
    </row>
    <row r="15" s="83" customFormat="1" ht="30" customHeight="1" spans="1:4">
      <c r="A15" s="130" t="s">
        <v>165</v>
      </c>
      <c r="B15" s="107"/>
      <c r="C15" s="106" t="s">
        <v>128</v>
      </c>
      <c r="D15" s="107"/>
    </row>
    <row r="16" s="83" customFormat="1" ht="30" customHeight="1" spans="1:4">
      <c r="A16" s="132" t="s">
        <v>166</v>
      </c>
      <c r="B16" s="107"/>
      <c r="C16" s="106" t="s">
        <v>130</v>
      </c>
      <c r="D16" s="107"/>
    </row>
    <row r="17" s="83" customFormat="1" ht="30" customHeight="1" spans="1:4">
      <c r="A17" s="133" t="s">
        <v>167</v>
      </c>
      <c r="B17" s="107">
        <f>B14+B15+B16</f>
        <v>79514</v>
      </c>
      <c r="C17" s="106" t="s">
        <v>132</v>
      </c>
      <c r="D17" s="107">
        <f>D14+D15+D16</f>
        <v>77665</v>
      </c>
    </row>
    <row r="18" s="83" customFormat="1" ht="30" customHeight="1" spans="1:4">
      <c r="A18" s="134" t="s">
        <v>73</v>
      </c>
      <c r="B18" s="134" t="s">
        <v>73</v>
      </c>
      <c r="C18" s="106" t="s">
        <v>133</v>
      </c>
      <c r="D18" s="107">
        <f>B17-D17</f>
        <v>1849</v>
      </c>
    </row>
    <row r="19" s="83" customFormat="1" ht="30" customHeight="1" spans="1:4">
      <c r="A19" s="135" t="s">
        <v>168</v>
      </c>
      <c r="B19" s="107">
        <v>62909</v>
      </c>
      <c r="C19" s="106" t="s">
        <v>135</v>
      </c>
      <c r="D19" s="107">
        <f>B19+D18</f>
        <v>64758</v>
      </c>
    </row>
    <row r="20" s="84" customFormat="1" ht="30" customHeight="1" spans="1:4">
      <c r="A20" s="136" t="s">
        <v>89</v>
      </c>
      <c r="B20" s="137">
        <f>B17+B19</f>
        <v>142423</v>
      </c>
      <c r="C20" s="138" t="s">
        <v>89</v>
      </c>
      <c r="D20" s="137">
        <f>D17+D19</f>
        <v>142423</v>
      </c>
    </row>
    <row r="21" s="83" customFormat="1" ht="24.95" customHeight="1" spans="1:4">
      <c r="A21" s="139"/>
      <c r="B21" s="140"/>
      <c r="C21" s="141"/>
      <c r="D21" s="142"/>
    </row>
    <row r="22" ht="24.95" customHeight="1" spans="1:4">
      <c r="B22" s="113"/>
      <c r="D22" s="113"/>
    </row>
    <row r="23" ht="24.95" customHeight="1" spans="1:4">
      <c r="B23" s="113"/>
      <c r="D23" s="113"/>
    </row>
    <row r="24" ht="24.95" customHeight="1" spans="1:4">
      <c r="B24" s="113"/>
      <c r="D24" s="113"/>
    </row>
    <row r="25" ht="24.95" customHeight="1" spans="1:4">
      <c r="B25" s="113"/>
      <c r="D25" s="113"/>
    </row>
    <row r="26" ht="24.95" customHeight="1" spans="1:4">
      <c r="B26" s="113"/>
      <c r="D26" s="113"/>
    </row>
    <row r="27" ht="24.95" customHeight="1" spans="1:4">
      <c r="B27" s="113"/>
      <c r="D27" s="113"/>
    </row>
    <row r="28" ht="24.95" customHeight="1" spans="1:4">
      <c r="B28" s="113"/>
      <c r="D28" s="113"/>
    </row>
    <row r="29" ht="24.95" customHeight="1" spans="1:4">
      <c r="B29" s="113"/>
      <c r="D29" s="113"/>
    </row>
    <row r="30" ht="24.95" customHeight="1" spans="1:4">
      <c r="B30" s="113"/>
      <c r="D30" s="113"/>
    </row>
    <row r="31" ht="16.5" spans="1:4">
      <c r="B31" s="113"/>
      <c r="D31" s="113"/>
    </row>
    <row r="32" ht="16.5" spans="1:4">
      <c r="B32" s="113"/>
      <c r="D32" s="113"/>
    </row>
    <row r="33" ht="16.5" spans="2:4">
      <c r="B33" s="113"/>
      <c r="D33" s="113"/>
    </row>
    <row r="34" ht="16.5" spans="2:4">
      <c r="B34" s="113"/>
      <c r="D34" s="113"/>
    </row>
    <row r="35" ht="16.5" spans="2:4">
      <c r="B35" s="113"/>
      <c r="D35" s="113"/>
    </row>
  </sheetData>
  <mergeCells count="1">
    <mergeCell ref="A2:D2"/>
  </mergeCells>
  <printOptions horizontalCentered="1"/>
  <pageMargins left="0.786805555555556" right="0.590277777777778" top="0.984027777777778" bottom="0.786805555555556" header="0.313888888888889" footer="0.313888888888889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workbookViewId="0">
      <selection activeCell="O9" sqref="O9"/>
    </sheetView>
  </sheetViews>
  <sheetFormatPr defaultColWidth="9" defaultRowHeight="13.5" outlineLevelCol="3"/>
  <cols>
    <col min="1" max="1" width="27.625" style="85" customWidth="1"/>
    <col min="2" max="2" width="13.625" style="85" customWidth="1"/>
    <col min="3" max="3" width="27.625" style="85" customWidth="1"/>
    <col min="4" max="4" width="13.625" style="85" customWidth="1"/>
    <col min="5" max="16384" width="9" style="86"/>
  </cols>
  <sheetData>
    <row r="1" s="1" customFormat="1" ht="24.95" customHeight="1" spans="1:4">
      <c r="A1" s="10" t="s">
        <v>169</v>
      </c>
      <c r="B1" s="10"/>
      <c r="C1" s="10"/>
      <c r="D1" s="10"/>
    </row>
    <row r="2" s="2" customFormat="1" ht="45" customHeight="1" spans="1:4">
      <c r="A2" s="12" t="s">
        <v>170</v>
      </c>
      <c r="B2" s="12"/>
      <c r="C2" s="12"/>
      <c r="D2" s="12"/>
    </row>
    <row r="3" s="3" customFormat="1" ht="20.1" customHeight="1" spans="1:4">
      <c r="A3" s="114"/>
      <c r="B3" s="114"/>
      <c r="C3" s="114"/>
      <c r="D3" s="88" t="s">
        <v>171</v>
      </c>
    </row>
    <row r="4" s="3" customFormat="1" ht="20.1" customHeight="1" spans="1:4">
      <c r="A4" s="13"/>
      <c r="B4" s="13"/>
      <c r="C4" s="13"/>
      <c r="D4" s="15" t="s">
        <v>44</v>
      </c>
    </row>
    <row r="5" s="4" customFormat="1" ht="30" customHeight="1" spans="1:4">
      <c r="A5" s="16" t="s">
        <v>16</v>
      </c>
      <c r="B5" s="16" t="s">
        <v>57</v>
      </c>
      <c r="C5" s="16" t="s">
        <v>16</v>
      </c>
      <c r="D5" s="16" t="s">
        <v>57</v>
      </c>
    </row>
    <row r="6" s="83" customFormat="1" ht="30" customHeight="1" spans="1:4">
      <c r="A6" s="105" t="s">
        <v>172</v>
      </c>
      <c r="B6" s="107">
        <v>3285</v>
      </c>
      <c r="C6" s="115" t="s">
        <v>173</v>
      </c>
      <c r="D6" s="107">
        <v>5457</v>
      </c>
    </row>
    <row r="7" s="83" customFormat="1" ht="30" customHeight="1" spans="1:4">
      <c r="A7" s="105" t="s">
        <v>60</v>
      </c>
      <c r="B7" s="107">
        <v>1000</v>
      </c>
      <c r="C7" s="116" t="s">
        <v>174</v>
      </c>
      <c r="D7" s="107">
        <v>398</v>
      </c>
    </row>
    <row r="8" s="83" customFormat="1" ht="30" customHeight="1" spans="1:4">
      <c r="A8" s="105" t="s">
        <v>64</v>
      </c>
      <c r="B8" s="107">
        <v>1</v>
      </c>
      <c r="C8" s="117" t="s">
        <v>175</v>
      </c>
      <c r="D8" s="107"/>
    </row>
    <row r="9" s="83" customFormat="1" ht="30" customHeight="1" spans="1:4">
      <c r="A9" s="105" t="s">
        <v>163</v>
      </c>
      <c r="B9" s="107">
        <v>8</v>
      </c>
      <c r="C9" s="118" t="s">
        <v>176</v>
      </c>
      <c r="D9" s="107"/>
    </row>
    <row r="10" s="83" customFormat="1" ht="30" customHeight="1" spans="1:4">
      <c r="A10" s="119" t="s">
        <v>72</v>
      </c>
      <c r="B10" s="107">
        <v>8</v>
      </c>
      <c r="C10" s="120" t="s">
        <v>177</v>
      </c>
      <c r="D10" s="107"/>
    </row>
    <row r="11" s="83" customFormat="1" ht="30" customHeight="1" spans="1:4">
      <c r="A11" s="102" t="s">
        <v>164</v>
      </c>
      <c r="B11" s="107">
        <f>B6+B7+B8+B9</f>
        <v>4294</v>
      </c>
      <c r="C11" s="117" t="s">
        <v>178</v>
      </c>
      <c r="D11" s="107">
        <f>D6+D8+D9+D10</f>
        <v>5457</v>
      </c>
    </row>
    <row r="12" s="83" customFormat="1" ht="30" customHeight="1" spans="1:4">
      <c r="A12" s="105" t="s">
        <v>165</v>
      </c>
      <c r="B12" s="107"/>
      <c r="C12" s="121" t="s">
        <v>179</v>
      </c>
      <c r="D12" s="107"/>
    </row>
    <row r="13" s="83" customFormat="1" ht="30" customHeight="1" spans="1:4">
      <c r="A13" s="105" t="s">
        <v>166</v>
      </c>
      <c r="B13" s="107"/>
      <c r="C13" s="121" t="s">
        <v>180</v>
      </c>
      <c r="D13" s="107"/>
    </row>
    <row r="14" s="83" customFormat="1" ht="30" customHeight="1" spans="1:4">
      <c r="A14" s="105" t="s">
        <v>167</v>
      </c>
      <c r="B14" s="107">
        <f>B11+B12+B13</f>
        <v>4294</v>
      </c>
      <c r="C14" s="121" t="s">
        <v>181</v>
      </c>
      <c r="D14" s="107">
        <f>D11+D12+D13</f>
        <v>5457</v>
      </c>
    </row>
    <row r="15" s="83" customFormat="1" ht="30" customHeight="1" spans="1:4">
      <c r="A15" s="122"/>
      <c r="B15" s="107"/>
      <c r="C15" s="121" t="s">
        <v>182</v>
      </c>
      <c r="D15" s="107">
        <f>B14-D14</f>
        <v>-1163</v>
      </c>
    </row>
    <row r="16" s="83" customFormat="1" ht="30" customHeight="1" spans="1:4">
      <c r="A16" s="105" t="s">
        <v>168</v>
      </c>
      <c r="B16" s="107">
        <v>-1765</v>
      </c>
      <c r="C16" s="121" t="s">
        <v>183</v>
      </c>
      <c r="D16" s="107">
        <f>B16+D15</f>
        <v>-2928</v>
      </c>
    </row>
    <row r="17" s="84" customFormat="1" ht="30" customHeight="1" spans="1:4">
      <c r="A17" s="110" t="s">
        <v>89</v>
      </c>
      <c r="B17" s="111">
        <f>B14+B16</f>
        <v>2529</v>
      </c>
      <c r="C17" s="123" t="s">
        <v>89</v>
      </c>
      <c r="D17" s="124">
        <f>D14+D16</f>
        <v>2529</v>
      </c>
    </row>
    <row r="18" ht="24.95" customHeight="1" spans="1:4">
      <c r="A18" s="125"/>
      <c r="B18" s="126"/>
      <c r="C18" s="125"/>
      <c r="D18" s="127"/>
    </row>
    <row r="19" ht="24.95" customHeight="1" spans="1:4">
      <c r="B19" s="113"/>
      <c r="D19" s="113"/>
    </row>
    <row r="20" ht="24.95" customHeight="1" spans="1:4">
      <c r="B20" s="113"/>
      <c r="D20" s="113"/>
    </row>
    <row r="21" ht="24.95" customHeight="1" spans="1:4">
      <c r="B21" s="113"/>
      <c r="D21" s="113"/>
    </row>
    <row r="22" ht="24.95" customHeight="1" spans="1:4">
      <c r="B22" s="113"/>
      <c r="D22" s="113"/>
    </row>
    <row r="23" ht="24.95" customHeight="1" spans="1:4">
      <c r="B23" s="113"/>
      <c r="D23" s="113"/>
    </row>
    <row r="24" ht="24.95" customHeight="1" spans="1:4">
      <c r="B24" s="113"/>
      <c r="D24" s="113"/>
    </row>
    <row r="25" ht="24.95" customHeight="1" spans="1:4">
      <c r="B25" s="113"/>
      <c r="D25" s="113"/>
    </row>
    <row r="26" ht="24.95" customHeight="1" spans="1:4">
      <c r="B26" s="113"/>
      <c r="D26" s="113"/>
    </row>
    <row r="27" ht="24.95" customHeight="1" spans="1:4">
      <c r="B27" s="113"/>
      <c r="D27" s="113"/>
    </row>
    <row r="28" ht="24.95" customHeight="1" spans="1:4">
      <c r="B28" s="113"/>
      <c r="D28" s="113"/>
    </row>
    <row r="29" ht="24.95" customHeight="1" spans="1:4">
      <c r="B29" s="113"/>
      <c r="D29" s="113"/>
    </row>
    <row r="30" ht="24.95" customHeight="1" spans="1:4">
      <c r="B30" s="113"/>
      <c r="D30" s="113"/>
    </row>
    <row r="31" ht="16.5" spans="1:4">
      <c r="B31" s="113"/>
      <c r="D31" s="113"/>
    </row>
    <row r="32" ht="16.5" spans="1:4">
      <c r="B32" s="113"/>
      <c r="D32" s="113"/>
    </row>
    <row r="33" ht="16.5" spans="2:4">
      <c r="B33" s="113"/>
      <c r="D33" s="113"/>
    </row>
    <row r="34" ht="16.5" spans="2:4">
      <c r="B34" s="113"/>
      <c r="D34" s="113"/>
    </row>
    <row r="35" ht="16.5" spans="2:4">
      <c r="B35" s="113"/>
      <c r="D35" s="113"/>
    </row>
  </sheetData>
  <mergeCells count="1">
    <mergeCell ref="A2:D2"/>
  </mergeCells>
  <printOptions horizontalCentered="1"/>
  <pageMargins left="0.786805555555556" right="0.590277777777778" top="0.984027777777778" bottom="0.786805555555556" header="0.313888888888889" footer="0.313888888888889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预算目录</vt:lpstr>
      <vt:lpstr>2025年执行情况表</vt:lpstr>
      <vt:lpstr>2026年预算总表</vt:lpstr>
      <vt:lpstr>企业职工基本养老收支预算表</vt:lpstr>
      <vt:lpstr>城乡居民基本养老收支预算表</vt:lpstr>
      <vt:lpstr>机关事业单位基本养老收支预算表</vt:lpstr>
      <vt:lpstr>职工基本医疗收支预算表</vt:lpstr>
      <vt:lpstr>城乡居民基本医疗收支预算表</vt:lpstr>
      <vt:lpstr>工伤保险基金收支预算表</vt:lpstr>
      <vt:lpstr>失业保险基金收支预算表</vt:lpstr>
      <vt:lpstr>基本养老基础资料表</vt:lpstr>
      <vt:lpstr>基本医疗基础资料表</vt:lpstr>
      <vt:lpstr>失业工伤基础资料表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FRL-AN00a</dc:creator>
  <cp:lastModifiedBy>翟中义。</cp:lastModifiedBy>
  <dcterms:created xsi:type="dcterms:W3CDTF">2020-12-23T03:28:00Z</dcterms:created>
  <cp:lastPrinted>2022-12-29T03:40:00Z</cp:lastPrinted>
  <dcterms:modified xsi:type="dcterms:W3CDTF">2026-01-01T07:56:29Z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D0614787F2F54E8EB8EC3A08CD9472A8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