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总表" sheetId="11" r:id="rId1"/>
  </sheets>
  <calcPr calcId="144525"/>
</workbook>
</file>

<file path=xl/sharedStrings.xml><?xml version="1.0" encoding="utf-8"?>
<sst xmlns="http://schemas.openxmlformats.org/spreadsheetml/2006/main" count="364" uniqueCount="355">
  <si>
    <t>大冶市疫情期间参与生活物质保供企业财政补贴名单（医药、餐饮行业）</t>
  </si>
  <si>
    <t>序号</t>
  </si>
  <si>
    <t>类别</t>
  </si>
  <si>
    <t>地址</t>
  </si>
  <si>
    <t>人员补贴 
（每人四千元）</t>
  </si>
  <si>
    <t>场地补贴               
（每平方米每天0.5元）</t>
  </si>
  <si>
    <t>电费补贴
（电价0.6067*度数*30%电费补贴）</t>
  </si>
  <si>
    <t>车辆补贴           
（每车每天两百元）</t>
  </si>
  <si>
    <t>防护支出和交通补助</t>
  </si>
  <si>
    <t>合计</t>
  </si>
  <si>
    <t>备注</t>
  </si>
  <si>
    <t>名称</t>
  </si>
  <si>
    <t>人数</t>
  </si>
  <si>
    <t>补贴金额</t>
  </si>
  <si>
    <t>面积</t>
  </si>
  <si>
    <t>天数</t>
  </si>
  <si>
    <t>度数</t>
  </si>
  <si>
    <t>用电费用</t>
  </si>
  <si>
    <t>车辆数</t>
  </si>
  <si>
    <t>大冶市君安医药连锁有限公司得人心车站大药房</t>
  </si>
  <si>
    <t>大冶市大冶大道139号</t>
  </si>
  <si>
    <t>大冶君安医药连锁有限公司春天大药房</t>
  </si>
  <si>
    <t>大冶市余府路8-3号</t>
  </si>
  <si>
    <t>大冶市君安医药连锁有限公司惠民大药房</t>
  </si>
  <si>
    <t>大冶市育才路2号</t>
  </si>
  <si>
    <t>大冶市君安医药连锁有限公司德心大药房</t>
  </si>
  <si>
    <t>大冶市新冶大道三鑫花园大门旁</t>
  </si>
  <si>
    <t>大冶市君安医药连锁有限公司心连心大药房</t>
  </si>
  <si>
    <t>大冶市观山路7-9号</t>
  </si>
  <si>
    <t>大冶市君安医药连锁有限公司铜花药店</t>
  </si>
  <si>
    <t>大冶市东风路安居工程19-21号</t>
  </si>
  <si>
    <t>大冶市君安医药连锁有限公司德仁大药房</t>
  </si>
  <si>
    <t>大冶市城北开发区上冯村雅兴花园</t>
  </si>
  <si>
    <t>大冶市君安医药连锁有限公司一分店</t>
  </si>
  <si>
    <t>大冶市金穗小区A栋1层</t>
  </si>
  <si>
    <t>大冶市君安医药连锁有限公司国华药店</t>
  </si>
  <si>
    <t>大冶市东岳路19-5号</t>
  </si>
  <si>
    <t>国大时珍药房大冶坑头分店改为国药控股黄石大药房连锁有限公司大冶坑头店</t>
  </si>
  <si>
    <t>大冶市金井路13号南天大厦</t>
  </si>
  <si>
    <t>黄石市时珍药店连锁大冶育才路分店</t>
  </si>
  <si>
    <t>大冶市育才路14-16号</t>
  </si>
  <si>
    <t>大冶市健至佳大药房</t>
  </si>
  <si>
    <t>大冶市大冶大道阳光新都小区1-27号一层第四档</t>
  </si>
  <si>
    <t>黄石新世纪医药连锁有限公司大冶中商药店</t>
  </si>
  <si>
    <t>大冶市大冶大道305号</t>
  </si>
  <si>
    <t>黄石新世纪医药连锁有限公司大冶外滩首府药店</t>
  </si>
  <si>
    <t>大冶市外滩首府1-19、1-20号</t>
  </si>
  <si>
    <t>黄石新世纪医药连锁有限公司红佳大药房</t>
  </si>
  <si>
    <t>大冶市荟萃路4-5号</t>
  </si>
  <si>
    <t>黄石新世纪医药连锁有限公司大冶两湖天下药店</t>
  </si>
  <si>
    <t>湖北省大冶市城北开发区东风东路29—4号</t>
  </si>
  <si>
    <t>黄石新世纪医药连锁有限公司大冶雨润药店</t>
  </si>
  <si>
    <t>大冶市新冶大道雨润广场一楼B4号</t>
  </si>
  <si>
    <t>黄石市时珍药店连锁有限公司大冶市新药堂大药房</t>
  </si>
  <si>
    <t>大冶市大冶大道70号实验中学旁9-10#门面</t>
  </si>
  <si>
    <t>昌盛大药房大冶广厦花园店</t>
  </si>
  <si>
    <t>大冶市大冶大道广厦花园2号、3号门面</t>
  </si>
  <si>
    <t>黄石好健康医药连锁有限公司大冶新汇仁大药房</t>
  </si>
  <si>
    <t>大冶市新华路8-5号</t>
  </si>
  <si>
    <t>黄石好健康医药连锁有限公司大冶博安大药房</t>
  </si>
  <si>
    <t>大冶市东岳办事处东风路32-7、32-8号</t>
  </si>
  <si>
    <t>黄石好健康医药连锁有限公司大冶金健康大药房</t>
  </si>
  <si>
    <t>大冶市城北开发区东风路3号商会大厦1-1号</t>
  </si>
  <si>
    <t>黄石好健康医药连锁有限公司大冶金康源大药房</t>
  </si>
  <si>
    <t>大冶市新冶大道雨润广场商业街1-11号</t>
  </si>
  <si>
    <t>黄石晴安医药连锁有限公司大冶北门药房</t>
  </si>
  <si>
    <t>大冶市东岳路办事处北门路24号1层</t>
  </si>
  <si>
    <t>黄石晴安医药连锁有限公司汇缘大药房</t>
  </si>
  <si>
    <t>大冶市大冶大道观山路134号（公安村）</t>
  </si>
  <si>
    <t>湖北吴都药业连锁有限公司大冶中百仓储莱福大药房</t>
  </si>
  <si>
    <t>大冶市湖滨路9号（中百仓储二楼）</t>
  </si>
  <si>
    <t>湖北吴都药业连锁有限公司大冶雨润店</t>
  </si>
  <si>
    <t>大冶市雨润国际广场1-15号商铺</t>
  </si>
  <si>
    <t>湖北吴都药业连锁有限公司大冶亚风中西大药房</t>
  </si>
  <si>
    <t>大冶市大冶大道70-14</t>
  </si>
  <si>
    <t>湖北吴都药业连锁有限公司大冶市永康药店</t>
  </si>
  <si>
    <t>大冶市城关北门路18-5号</t>
  </si>
  <si>
    <t>提供购买票据414元</t>
  </si>
  <si>
    <t>湖北吴都药业连锁有限公司大冶同德堂药店</t>
  </si>
  <si>
    <t>大冶市湖滨路23-1、23-2号</t>
  </si>
  <si>
    <t>湖北吴都药业连锁有限公司大冶金汇大药房</t>
  </si>
  <si>
    <t>大冶市大冶大道134号</t>
  </si>
  <si>
    <t>湖北吴都药业连锁有限公司大冶民生大药房</t>
  </si>
  <si>
    <t>大冶市荟萃路16号</t>
  </si>
  <si>
    <t>湖北吴都药业连锁有限公司大冶寿康药店</t>
  </si>
  <si>
    <t>湖北省大冶市铜录山镇134号</t>
  </si>
  <si>
    <t>湖北吴都药业连锁有限公司大冶金盛大药房</t>
  </si>
  <si>
    <t>大冶市城北开发区长安南路5号雅兴花园东门</t>
  </si>
  <si>
    <t>湖北吴都药业连锁有限公司大冶康圣药店</t>
  </si>
  <si>
    <t>大冶市东风路办事处东风东路21号</t>
  </si>
  <si>
    <t>湖北吴都药业连锁有限公司大冶宏维大药房</t>
  </si>
  <si>
    <t>大冶市罗家桥街道办事处金湖大道89号（宏维人家）13号楼</t>
  </si>
  <si>
    <t>湖北吴都药业连锁有限公司大冶尚仁堂药房</t>
  </si>
  <si>
    <t>大冶市东岳路办事处东岳路44号</t>
  </si>
  <si>
    <t>黄石市时珍药店连锁有限公司大冶湛月路分店</t>
  </si>
  <si>
    <t>大冶市东岳路40-1号</t>
  </si>
  <si>
    <t>黄石市时珍药店连锁有限公司大冶市新药堂大药房汉商广场店</t>
  </si>
  <si>
    <t>大冶市汉商广场超市一楼大厅</t>
  </si>
  <si>
    <t>湖北吴都药业连锁有限公司大冶华药堂大药房</t>
  </si>
  <si>
    <t>大冶市怡和路18号1楼</t>
  </si>
  <si>
    <t>湖北吴都药业连锁有限公司大冶好太太大药房</t>
  </si>
  <si>
    <t>大冶市城北开发区大冶大道162-3号</t>
  </si>
  <si>
    <t>国药春威连锁明顺大药房</t>
  </si>
  <si>
    <t>大冶市康乐花园香樟路16-28号</t>
  </si>
  <si>
    <t>国药春威连锁春威大药房</t>
  </si>
  <si>
    <t>大冶市十里铺国药大厦一楼罗桥大道76号</t>
  </si>
  <si>
    <t>国药春威连锁心诚国药店</t>
  </si>
  <si>
    <t>大冶市坑头路72号</t>
  </si>
  <si>
    <t>国药春威连锁同馨堂药店</t>
  </si>
  <si>
    <t>大冶市观山路馨园小区</t>
  </si>
  <si>
    <t>国药春威连锁康泰药店</t>
  </si>
  <si>
    <t>大冶市大冶大道81-3</t>
  </si>
  <si>
    <t>国药春威连锁康宁大药房</t>
  </si>
  <si>
    <t>大冶市湖景花园66-25号</t>
  </si>
  <si>
    <t>国药春威连锁凌云药店</t>
  </si>
  <si>
    <t>大冶市老东街路康乐园B栋2号</t>
  </si>
  <si>
    <t>国药春威连锁湛月花园药店</t>
  </si>
  <si>
    <t>大冶市湛月花园湛月路9-40号</t>
  </si>
  <si>
    <t>国药春威连锁新天大药房</t>
  </si>
  <si>
    <t>大冶市新华路8号</t>
  </si>
  <si>
    <t>国药春威连锁金康药店</t>
  </si>
  <si>
    <t>大冶市坑头路127号</t>
  </si>
  <si>
    <t>湖北省大冶市国药春威连锁有限公司康美药店</t>
  </si>
  <si>
    <t>大冶市大冶大道阳光花园180号</t>
  </si>
  <si>
    <t>湖北省大冶市国药春威连锁利和大药房</t>
  </si>
  <si>
    <t>大冶市观山东路建委二号楼八号</t>
  </si>
  <si>
    <t>国药春威连锁盛世大药房</t>
  </si>
  <si>
    <t>大冶市东风路36号</t>
  </si>
  <si>
    <t>国药春威连锁德众大药房</t>
  </si>
  <si>
    <t>大冶大道阳光花园</t>
  </si>
  <si>
    <t>湖北省大冶市国药春威连锁有限公司康源大药房</t>
  </si>
  <si>
    <t>大冶市新华路金都大厦31-8</t>
  </si>
  <si>
    <t>湖北省大冶市国药春威连锁有限公司百信铜草药房</t>
  </si>
  <si>
    <t xml:space="preserve">大冶市新冶大道铜草花园52-8/9 </t>
  </si>
  <si>
    <t>湖北省大冶市国药春威连锁有限公司天天明药店</t>
  </si>
  <si>
    <t>大冶市下冯村黄世升还建楼9-10号门面（菜市场）</t>
  </si>
  <si>
    <t>湖北省大冶市国药春威连锁有限公司仁和大药房</t>
  </si>
  <si>
    <t>大冶市建设路5-2号</t>
  </si>
  <si>
    <t>湖北省大冶市国药春威连锁有限公司长寿药店</t>
  </si>
  <si>
    <t>大冶市北门路25-7号</t>
  </si>
  <si>
    <t>湖北省大冶市国药春威连锁有限公司金城药店</t>
  </si>
  <si>
    <t>大冶市东风路28号</t>
  </si>
  <si>
    <t>湖北省大冶市国药春威连锁有限公司百信育才大药房店</t>
  </si>
  <si>
    <t>大冶市育才路52号</t>
  </si>
  <si>
    <t>湖北省大冶市国药春威连锁有限公司百信北门大药房</t>
  </si>
  <si>
    <t>大冶市北门路54号</t>
  </si>
  <si>
    <t>湖北省大冶市国药春威连锁有限公司华珍大药房</t>
  </si>
  <si>
    <t>大冶市东岳路办事处新华路9号</t>
  </si>
  <si>
    <t>湖北省大冶市国药春威连锁有限公司恒昌药店</t>
  </si>
  <si>
    <t>大冶市东风路30-4号</t>
  </si>
  <si>
    <t>湖北省大冶市国药春威连锁有限公司平康药店</t>
  </si>
  <si>
    <t>大冶市商城路5-1-3号</t>
  </si>
  <si>
    <t>湖北省大冶市国药春威连锁有限公司湖景大药房</t>
  </si>
  <si>
    <t>大冶市新冶大道66-9号湖景花园大门口</t>
  </si>
  <si>
    <t>湖北省大冶市国药春威连锁有限公司康盛大药房</t>
  </si>
  <si>
    <t>湖北省大冶市国药春威连锁有限公司振兴药店</t>
  </si>
  <si>
    <t>大冶市东岳路37-1号</t>
  </si>
  <si>
    <t>湖北省大冶市国药春威连锁有限公司长春大药房</t>
  </si>
  <si>
    <t>大冶市新华路12-6号</t>
  </si>
  <si>
    <t>湖北省大冶市国药春威连锁有限公司九康大药房</t>
  </si>
  <si>
    <t>大冶市金湖大道16号两湖天地门面</t>
  </si>
  <si>
    <t>湖北省大冶市国药春威连锁有限公司同和大药房</t>
  </si>
  <si>
    <t>大冶市新冶大道3号/房产局楼下</t>
  </si>
  <si>
    <t>湖北省大冶市国药春威连锁有限公司同康药店</t>
  </si>
  <si>
    <t>大冶市风华路2号/报纸一品人家斜对面</t>
  </si>
  <si>
    <t>湖北省大冶市国药春威连锁有限公司省心堂大药房</t>
  </si>
  <si>
    <t>大冶市乾塔路阳光花园门面B-17,B-18</t>
  </si>
  <si>
    <t>湖北省大冶市国药春威连锁有限公司仁康堂药店</t>
  </si>
  <si>
    <t>大冶市坑头街7105号</t>
  </si>
  <si>
    <t>湖北省大冶市国药春威连锁有限公司商城国药店</t>
  </si>
  <si>
    <t>大冶市商城路一栋11号</t>
  </si>
  <si>
    <t>湖北省大冶市国药春威连锁有限公司泰和大药房</t>
  </si>
  <si>
    <t>大冶市罗桥街道办事处金阳路滨湖小区门店8号</t>
  </si>
  <si>
    <t>湖北省大冶市国药春威连锁有限公司顺民大药店</t>
  </si>
  <si>
    <t>大冶市茗山乡范道街育才路60号</t>
  </si>
  <si>
    <t>湖北吴都药业连锁有限公司大冶市龙腾大药房</t>
  </si>
  <si>
    <t>大冶市茗山乡范道街英才路21号</t>
  </si>
  <si>
    <t>黄石晴安医药连锁有限公司金药坊茗山店</t>
  </si>
  <si>
    <t>大冶市茗山乡范道街48号</t>
  </si>
  <si>
    <t>湖北吴都药业连锁有限公司大冶宏昌药店</t>
  </si>
  <si>
    <t>大冶市茗山乡茗山路16号</t>
  </si>
  <si>
    <t>湖北省大冶市国药春威连锁有限公司久安药店</t>
  </si>
  <si>
    <t>大冶市刘仁八镇民福路2号</t>
  </si>
  <si>
    <t>湖北省大冶市国药春威连锁有限公司祥瑞药店</t>
  </si>
  <si>
    <t>大冶市刘仁八镇刘桥村委会旁</t>
  </si>
  <si>
    <t>湖北省大冶市国药春威连
锁有限公司华茂药店</t>
  </si>
  <si>
    <t>大冶市刘仁八镇刘仁八街
7号</t>
  </si>
  <si>
    <t>湖北省大冶市国药春威连锁有限公司恒信药店</t>
  </si>
  <si>
    <t>大冶市殷祖大道南14号</t>
  </si>
  <si>
    <t>大冶市君安医药连锁有限公司汉坤中西药殷祖店</t>
  </si>
  <si>
    <t>大冶市殷祖镇殷祖街</t>
  </si>
  <si>
    <t>黄石好健康医药连锁有限公司大冶心安大药房</t>
  </si>
  <si>
    <t>大冶市金牛大道364号</t>
  </si>
  <si>
    <t>黄石好健康医药连锁有限公司益康大药房</t>
  </si>
  <si>
    <t>大冶市金牛镇金鑫大市场试验小区52号1层</t>
  </si>
  <si>
    <t>湖北省大冶市国药春威连锁有限公司金牛中心大药房</t>
  </si>
  <si>
    <t>大冶市金牛镇短街2号</t>
  </si>
  <si>
    <t>湖北省大冶市国药春威连锁有限公司金鑫国药店</t>
  </si>
  <si>
    <t>大冶市金牛镇金鑫大市场1号</t>
  </si>
  <si>
    <t>湖北省大冶市国药春威连锁有限公司民安堂大药房</t>
  </si>
  <si>
    <t>大冶市金牛大道342号</t>
  </si>
  <si>
    <t>湖北省大冶市国药春威连锁有限公司康鑫大药房</t>
  </si>
  <si>
    <t>大冶市金湖街道办事处马叫街矿冶大道153号</t>
  </si>
  <si>
    <t>黄石新吴都医药连锁有限公司大冶圣光大药房</t>
  </si>
  <si>
    <t>大冶市金湖街办栖儒村马家湾89号</t>
  </si>
  <si>
    <t>大冶市君安医药连锁有限公司得人心平安大药房</t>
  </si>
  <si>
    <t>大冶市金湖办事处铜录山街市场边门面</t>
  </si>
  <si>
    <t>黄石市时珍药店连锁有限公司大冶康复国药店</t>
  </si>
  <si>
    <t>大冶市金湖办事处碧桂园商业街1-28号</t>
  </si>
  <si>
    <t>湖北省大冶市国药春威连锁有限公司金湖大药房</t>
  </si>
  <si>
    <t>大冶市金湖街办马叫街矿业大道223号</t>
  </si>
  <si>
    <t>湖北省大冶市国药春威连锁有限公司华阳药店</t>
  </si>
  <si>
    <t>大冶市陈贵镇陈茗路14号</t>
  </si>
  <si>
    <t>湖北省大冶市国药春威连锁有限公司陈贵中心药店</t>
  </si>
  <si>
    <t>大冶市陈贵镇贵洪路74号</t>
  </si>
  <si>
    <t>湖北省大冶市国药春威连锁有限公司贵康中西大药店</t>
  </si>
  <si>
    <t>大冶市陈贵镇学府路51号</t>
  </si>
  <si>
    <t>黄石新吴都医药连锁有限公司陈贵永康大药房</t>
  </si>
  <si>
    <t>大冶市陈贵镇广场路3-11号</t>
  </si>
  <si>
    <t>湖北省大冶市国药春威连锁有限公司仁福大药房</t>
  </si>
  <si>
    <t>大冶市大箕铺镇小箕铺中街21号</t>
  </si>
  <si>
    <t>大冶市君安医药连锁有限公司金药坊灵乡店</t>
  </si>
  <si>
    <t>大冶市灵乡大道西152号</t>
  </si>
  <si>
    <t>湖北省大冶市国药春威连锁有限公司闵氏药店</t>
  </si>
  <si>
    <t>大冶市灵乡大道西74号</t>
  </si>
  <si>
    <t>湖北吴都医药连锁有限公司大冶唐兴堂大药房</t>
  </si>
  <si>
    <t>大冶市灵乡镇老街工行路11号</t>
  </si>
  <si>
    <t>湖北吴都医药连锁有限公司大冶中和堂大药房</t>
  </si>
  <si>
    <t>大冶市灵乡老街91号</t>
  </si>
  <si>
    <t>湖北省大冶市金山店镇康丽药店</t>
  </si>
  <si>
    <t>大冶市金山店镇新村（乐多超市旁）</t>
  </si>
  <si>
    <t>大冶市金山店镇康乐药店/国药春威连锁康乐药店</t>
  </si>
  <si>
    <t>大冶市金山店镇一条街</t>
  </si>
  <si>
    <t>湖北省大冶市国药春威连锁有限公司友谊大药房</t>
  </si>
  <si>
    <t>大冶市保安镇保安大道209-2号</t>
  </si>
  <si>
    <t>湖北省大冶市国药春威连锁百草堂药店</t>
  </si>
  <si>
    <t>大冶市还地桥镇老街</t>
  </si>
  <si>
    <t>黄石晴安医药连锁有限公司金药坊保安店</t>
  </si>
  <si>
    <t>大冶市保安镇保安大道174号</t>
  </si>
  <si>
    <t>湖北省大冶市国药春威连锁保安中心药店</t>
  </si>
  <si>
    <t>大冶市保安镇保安大道39号</t>
  </si>
  <si>
    <t>湖北省大冶市国药春威连锁有限公司还地桥弘康大药房</t>
  </si>
  <si>
    <t>大冶市还地桥镇学府路07号</t>
  </si>
  <si>
    <t>湖北省吴都药业连锁大冶仁济药店</t>
  </si>
  <si>
    <t>大冶市荟萃路19-6号</t>
  </si>
  <si>
    <t>大冶市君安医药连锁有限公司康福大药房</t>
  </si>
  <si>
    <t>大冶市灵乡镇老街36号</t>
  </si>
  <si>
    <t>国药春威连锁康元大药房</t>
  </si>
  <si>
    <t>大冶市金湖六中</t>
  </si>
  <si>
    <t>大冶市国药春威连锁有限公司好依生大药房</t>
  </si>
  <si>
    <t>大冶市殷祖</t>
  </si>
  <si>
    <t>黄石市时珍药店连锁有限公司罗桥分店</t>
  </si>
  <si>
    <t>大冶市罗桥供销社3-4号</t>
  </si>
  <si>
    <t>湖北省大冶市国药春威连锁有限公司百年健大药房</t>
  </si>
  <si>
    <t>大冶市还地桥镇还桥大道供销综合楼</t>
  </si>
  <si>
    <t>湖北省黄石吴都医药连锁有限公司大冶永盛大药房</t>
  </si>
  <si>
    <t>大冶市还地桥镇富民路141号</t>
  </si>
  <si>
    <t>湖北省大冶市国药春威连锁有限公司康百氏药行</t>
  </si>
  <si>
    <t>大冶市新华路（老火车站）8-5号</t>
  </si>
  <si>
    <t>黄石市时珍连锁有限公司大冶上冯分店</t>
  </si>
  <si>
    <t>大冶市上冯路22-101号</t>
  </si>
  <si>
    <t>黄石晴安连锁有限公司金坊仙桥店</t>
  </si>
  <si>
    <t>大冶市还地桥镇汇金广场门面1栋1层1-1号</t>
  </si>
  <si>
    <t>提供购买票据239.5元</t>
  </si>
  <si>
    <t>大冶市君安医药连锁有限公司灵乡新街店</t>
  </si>
  <si>
    <t>大冶市灵乡镇新街37号1层</t>
  </si>
  <si>
    <t>湖北省大冶市国药春威连锁有限公司济民大药房</t>
  </si>
  <si>
    <t>大冶市大箕铺镇大箕铺街南51号（原烟草公司）</t>
  </si>
  <si>
    <t>湖北省大冶市国药春威连锁有限公司诚信药店</t>
  </si>
  <si>
    <t>大冶市金山店农贸市场西段1号</t>
  </si>
  <si>
    <t>提供购买票据1676元</t>
  </si>
  <si>
    <t>湖北省大冶市国药春威连锁有限公司百年强大药房</t>
  </si>
  <si>
    <t>大冶市还地桥镇曙光路5号</t>
  </si>
  <si>
    <t>湖北省大冶市国药春威连锁有限公司灵福大药房</t>
  </si>
  <si>
    <t>大冶市保安镇保安大道94号</t>
  </si>
  <si>
    <t>湖北省大冶市国药春威连锁有限公司贤明中药房</t>
  </si>
  <si>
    <t>大冶市保安镇老街金鑫小区</t>
  </si>
  <si>
    <t>湖北省大冶市国药春威连锁有限公司福臻大药房</t>
  </si>
  <si>
    <t>大冶市保安镇金汉路新保安花园</t>
  </si>
  <si>
    <t>黄石晴安医药连锁有限公司金药坊荣华店</t>
  </si>
  <si>
    <t>大冶市还地桥镇经贸大楼</t>
  </si>
  <si>
    <t>湖北省大冶市国药春威连锁有限公司安泰药店</t>
  </si>
  <si>
    <t>大冶市大冶大道165号59-4</t>
  </si>
  <si>
    <t>黄石好健康医药连锁西街药店</t>
  </si>
  <si>
    <t>大冶市金牛镇</t>
  </si>
  <si>
    <t>提供购买票据105元</t>
  </si>
  <si>
    <t>湖北省大冶市国药春威连锁有限公司港湖大药房</t>
  </si>
  <si>
    <t>大冶市新冶大道大棋路二期还建楼16栋1-2</t>
  </si>
  <si>
    <t>湖北省大冶市国药春威连锁有限公司天宝堂药店</t>
  </si>
  <si>
    <t>大冶市棋盘山巷2号</t>
  </si>
  <si>
    <t>大冶市君安医药连锁有限公司久安大药房</t>
  </si>
  <si>
    <t>大冶市刘仁八镇刘桥十字路口</t>
  </si>
  <si>
    <t>黄石晴安医药连锁有限公司金药坊金山店药店</t>
  </si>
  <si>
    <t>大冶市金山店镇新村冶商平价旁</t>
  </si>
  <si>
    <t>提供购买票据440元</t>
  </si>
  <si>
    <t>湖北省大冶市国药有限公司（含大冶国药春威连锁有限公司）</t>
  </si>
  <si>
    <t>大冶市罗家大道76号</t>
  </si>
  <si>
    <t>君安公司</t>
  </si>
  <si>
    <t>大冶市叶家坝西小区203-1号</t>
  </si>
  <si>
    <t>晴安医药连锁有限公司</t>
  </si>
  <si>
    <t>大冶市金山店镇金山店大道64号</t>
  </si>
  <si>
    <t>湖北省大冶市国药春威连锁有限公司六元堂大药房</t>
  </si>
  <si>
    <t>大冶市殷祖镇花市村花忧村</t>
  </si>
  <si>
    <t>湖北省大冶市国药春威连锁有限公司松鹤堂大药房</t>
  </si>
  <si>
    <t>大冶市东岳办事处新华路8号</t>
  </si>
  <si>
    <t>湖北吴都医药连锁有限公司大冶民心大药房</t>
  </si>
  <si>
    <t>大冶市一品人家16栋22-23-24号门面</t>
  </si>
  <si>
    <t>湖北省大冶市国药春威连锁有限公司福仁大药房</t>
  </si>
  <si>
    <t>大冶市永胜村</t>
  </si>
  <si>
    <t>湖北省大冶市国药春威连锁有限公司一方大药房</t>
  </si>
  <si>
    <t>大冶市罗家桥办事处十里铺还建楼17-18门面</t>
  </si>
  <si>
    <t>湖北省大冶市国药春威连锁有限公司维康大药房</t>
  </si>
  <si>
    <t>大冶经济开发区上冯湾西小区</t>
  </si>
  <si>
    <t>黄石晴安医药连锁有限公司金药坊陈贵店</t>
  </si>
  <si>
    <t>大冶市陈贵镇</t>
  </si>
  <si>
    <t>黄石晴安医药连锁有限公司金药坊金药坊灵桥店</t>
  </si>
  <si>
    <t>大冶市还地桥镇</t>
  </si>
  <si>
    <t>提供购买票据500元</t>
  </si>
  <si>
    <t>湖北省大冶市国药春威连锁有限公司新华大药房</t>
  </si>
  <si>
    <t>大冶市新冶大道10号</t>
  </si>
  <si>
    <t>国药春威连锁欣康大药房</t>
  </si>
  <si>
    <t>大冶市刘仁八镇</t>
  </si>
  <si>
    <t>提供购买票据817元</t>
  </si>
  <si>
    <t>湖北吴都药业连锁有限公司大冶惠民大药店</t>
  </si>
  <si>
    <t>大冶市殷祖镇红军路31-1-2号</t>
  </si>
  <si>
    <t>湖北吴都药业连锁有限公司大冶群英药店</t>
  </si>
  <si>
    <t>大冶市殷祖镇</t>
  </si>
  <si>
    <t>湖北省吴都药业连锁有限公司大冶三元堂大药房</t>
  </si>
  <si>
    <t>大冶市殷祖镇红军路37号</t>
  </si>
  <si>
    <t>提供购买票据510元</t>
  </si>
  <si>
    <t>国药春威连锁康民药房</t>
  </si>
  <si>
    <t>大冶市铜绿山</t>
  </si>
  <si>
    <t>湖北省大冶市国药春威连锁有限公司金湖康健大药房</t>
  </si>
  <si>
    <t>大冶市金湖街办金井路（农贸市场对面）</t>
  </si>
  <si>
    <t>国药春威连锁乐康药店</t>
  </si>
  <si>
    <t>大冶市小箕铺</t>
  </si>
  <si>
    <t>湖北省大冶市国药春威连锁有限公司还地桥中心药店</t>
  </si>
  <si>
    <t>大冶市还地桥镇学府路</t>
  </si>
  <si>
    <t>大冶市徐陈欢乐大鸡排店</t>
  </si>
  <si>
    <t>大冶市刘仁八镇刘桥村26号</t>
  </si>
  <si>
    <t>大冶市湛月厨艺私房菜馆</t>
  </si>
  <si>
    <t>大冶市北门路8-11号</t>
  </si>
  <si>
    <t>田日升</t>
  </si>
  <si>
    <t>大冶市湖滨社区育才路22号门面</t>
  </si>
  <si>
    <t>大冶市食香阁餐饮服务有限公司</t>
  </si>
  <si>
    <t>大冶市保安镇银湾三期六号楼一楼</t>
  </si>
  <si>
    <t>大冶市黄地桥镇食家庄酒家</t>
  </si>
  <si>
    <t>大冶市还地桥镇三六商业街1号楼2楼</t>
  </si>
  <si>
    <t>大冶市粥大福餐厅</t>
  </si>
  <si>
    <t>大冶市科技局办公楼一楼北侧</t>
  </si>
  <si>
    <t>提供购买票据2560元</t>
  </si>
  <si>
    <t>大冶市鑫都乡厨餐饮服务有限公司</t>
  </si>
  <si>
    <t>大冶市青龙路青龙大厦7栋</t>
  </si>
  <si>
    <t>大冶市千家宴酒店</t>
  </si>
  <si>
    <t>大冶市观山路27号云顶花园1-2楼</t>
  </si>
</sst>
</file>

<file path=xl/styles.xml><?xml version="1.0" encoding="utf-8"?>
<styleSheet xmlns="http://schemas.openxmlformats.org/spreadsheetml/2006/main">
  <numFmts count="5">
    <numFmt numFmtId="43" formatCode="_ * #,##0.00_ ;_ * \-#,##0.00_ ;_ * &quot;-&quot;??_ ;_ @_ "/>
    <numFmt numFmtId="41" formatCode="_ * #,##0_ ;_ * \-#,##0_ ;_ * &quot;-&quot;_ ;_ @_ "/>
    <numFmt numFmtId="176" formatCode="0_ "/>
    <numFmt numFmtId="44" formatCode="_ &quot;￥&quot;* #,##0.00_ ;_ &quot;￥&quot;* \-#,##0.00_ ;_ &quot;￥&quot;* &quot;-&quot;??_ ;_ @_ "/>
    <numFmt numFmtId="42" formatCode="_ &quot;￥&quot;* #,##0_ ;_ &quot;￥&quot;* \-#,##0_ ;_ &quot;￥&quot;* &quot;-&quot;_ ;_ @_ "/>
  </numFmts>
  <fonts count="34">
    <font>
      <sz val="11"/>
      <color theme="1"/>
      <name val="宋体"/>
      <charset val="134"/>
      <scheme val="minor"/>
    </font>
    <font>
      <sz val="12"/>
      <color theme="1"/>
      <name val="宋体"/>
      <charset val="134"/>
      <scheme val="minor"/>
    </font>
    <font>
      <sz val="10"/>
      <color theme="1"/>
      <name val="宋体"/>
      <charset val="134"/>
      <scheme val="minor"/>
    </font>
    <font>
      <sz val="11"/>
      <name val="宋体"/>
      <charset val="134"/>
      <scheme val="minor"/>
    </font>
    <font>
      <sz val="10"/>
      <name val="宋体"/>
      <charset val="134"/>
      <scheme val="minor"/>
    </font>
    <font>
      <sz val="11"/>
      <color rgb="FFFF0000"/>
      <name val="宋体"/>
      <charset val="134"/>
      <scheme val="minor"/>
    </font>
    <font>
      <b/>
      <sz val="12"/>
      <name val="宋体"/>
      <charset val="134"/>
      <scheme val="minor"/>
    </font>
    <font>
      <sz val="9"/>
      <name val="宋体"/>
      <charset val="134"/>
      <scheme val="minor"/>
    </font>
    <font>
      <b/>
      <sz val="9"/>
      <name val="宋体"/>
      <charset val="134"/>
      <scheme val="minor"/>
    </font>
    <font>
      <sz val="9"/>
      <name val="Arial"/>
      <charset val="134"/>
    </font>
    <font>
      <sz val="9"/>
      <color theme="1"/>
      <name val="宋体"/>
      <charset val="134"/>
      <scheme val="minor"/>
    </font>
    <font>
      <b/>
      <sz val="11"/>
      <color rgb="FF3F3F3F"/>
      <name val="宋体"/>
      <charset val="0"/>
      <scheme val="minor"/>
    </font>
    <font>
      <sz val="11"/>
      <color theme="0"/>
      <name val="宋体"/>
      <charset val="0"/>
      <scheme val="minor"/>
    </font>
    <font>
      <sz val="12"/>
      <name val="宋体"/>
      <charset val="134"/>
    </font>
    <font>
      <b/>
      <sz val="15"/>
      <color theme="3"/>
      <name val="宋体"/>
      <charset val="134"/>
      <scheme val="minor"/>
    </font>
    <font>
      <sz val="11"/>
      <color rgb="FFFF0000"/>
      <name val="宋体"/>
      <charset val="0"/>
      <scheme val="minor"/>
    </font>
    <font>
      <b/>
      <sz val="11"/>
      <color rgb="FFFFFFFF"/>
      <name val="宋体"/>
      <charset val="0"/>
      <scheme val="minor"/>
    </font>
    <font>
      <sz val="11"/>
      <color theme="1"/>
      <name val="宋体"/>
      <charset val="0"/>
      <scheme val="minor"/>
    </font>
    <font>
      <b/>
      <sz val="13"/>
      <color theme="3"/>
      <name val="宋体"/>
      <charset val="134"/>
      <scheme val="minor"/>
    </font>
    <font>
      <sz val="10"/>
      <name val="Arial"/>
      <charset val="134"/>
    </font>
    <font>
      <b/>
      <sz val="11"/>
      <color rgb="FFFA7D00"/>
      <name val="宋体"/>
      <charset val="0"/>
      <scheme val="minor"/>
    </font>
    <font>
      <b/>
      <sz val="11"/>
      <color theme="1"/>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2"/>
      <color rgb="FF000000"/>
      <name val="宋体"/>
      <charset val="134"/>
    </font>
    <font>
      <sz val="11"/>
      <color rgb="FF9C0006"/>
      <name val="宋体"/>
      <charset val="0"/>
      <scheme val="minor"/>
    </font>
    <font>
      <i/>
      <sz val="11"/>
      <color rgb="FF7F7F7F"/>
      <name val="宋体"/>
      <charset val="0"/>
      <scheme val="minor"/>
    </font>
    <font>
      <u/>
      <sz val="11"/>
      <color rgb="FF800080"/>
      <name val="宋体"/>
      <charset val="0"/>
      <scheme val="minor"/>
    </font>
    <font>
      <sz val="11"/>
      <color theme="1"/>
      <name val="Tahoma"/>
      <charset val="134"/>
    </font>
    <font>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2F2F2"/>
        <bgColor indexed="64"/>
      </patternFill>
    </fill>
    <fill>
      <patternFill patternType="solid">
        <fgColor theme="5"/>
        <bgColor indexed="64"/>
      </patternFill>
    </fill>
    <fill>
      <patternFill patternType="solid">
        <fgColor theme="8"/>
        <bgColor indexed="64"/>
      </patternFill>
    </fill>
    <fill>
      <patternFill patternType="solid">
        <fgColor theme="4"/>
        <bgColor indexed="64"/>
      </patternFill>
    </fill>
    <fill>
      <patternFill patternType="solid">
        <fgColor theme="7"/>
        <bgColor indexed="64"/>
      </patternFill>
    </fill>
    <fill>
      <patternFill patternType="solid">
        <fgColor rgb="FFFFFFCC"/>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6"/>
        <bgColor indexed="64"/>
      </patternFill>
    </fill>
    <fill>
      <patternFill patternType="solid">
        <fgColor theme="9"/>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rgb="FFFFCC9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theme="8"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s>
  <cellStyleXfs count="95">
    <xf numFmtId="0" fontId="0" fillId="0" borderId="0">
      <alignment vertical="center"/>
    </xf>
    <xf numFmtId="42" fontId="0" fillId="0" borderId="0" applyFont="0" applyFill="0" applyBorder="0" applyAlignment="0" applyProtection="0">
      <alignment vertical="center"/>
    </xf>
    <xf numFmtId="0" fontId="13" fillId="0" borderId="0">
      <alignment vertical="center"/>
    </xf>
    <xf numFmtId="0" fontId="17" fillId="26" borderId="0" applyNumberFormat="0" applyBorder="0" applyAlignment="0" applyProtection="0">
      <alignment vertical="center"/>
    </xf>
    <xf numFmtId="0" fontId="26" fillId="23" borderId="6" applyNumberFormat="0" applyAlignment="0" applyProtection="0">
      <alignment vertical="center"/>
    </xf>
    <xf numFmtId="44" fontId="0" fillId="0" borderId="0" applyFont="0" applyFill="0" applyBorder="0" applyAlignment="0" applyProtection="0">
      <alignment vertical="center"/>
    </xf>
    <xf numFmtId="0" fontId="19" fillId="0" borderId="0"/>
    <xf numFmtId="0" fontId="13" fillId="0" borderId="0">
      <alignment vertical="center"/>
    </xf>
    <xf numFmtId="41" fontId="0" fillId="0" borderId="0" applyFont="0" applyFill="0" applyBorder="0" applyAlignment="0" applyProtection="0">
      <alignment vertical="center"/>
    </xf>
    <xf numFmtId="43" fontId="0" fillId="0" borderId="0" applyFont="0" applyFill="0" applyBorder="0" applyAlignment="0" applyProtection="0">
      <alignment vertical="center"/>
    </xf>
    <xf numFmtId="0" fontId="13" fillId="0" borderId="0">
      <alignment vertical="center"/>
    </xf>
    <xf numFmtId="0" fontId="17" fillId="29" borderId="0" applyNumberFormat="0" applyBorder="0" applyAlignment="0" applyProtection="0">
      <alignment vertical="center"/>
    </xf>
    <xf numFmtId="0" fontId="29" fillId="30" borderId="0" applyNumberFormat="0" applyBorder="0" applyAlignment="0" applyProtection="0">
      <alignment vertical="center"/>
    </xf>
    <xf numFmtId="0" fontId="12" fillId="20"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8" borderId="4" applyNumberFormat="0" applyFont="0" applyAlignment="0" applyProtection="0">
      <alignment vertical="center"/>
    </xf>
    <xf numFmtId="0" fontId="13" fillId="0" borderId="0">
      <alignment vertical="center"/>
    </xf>
    <xf numFmtId="0" fontId="12" fillId="32" borderId="0" applyNumberFormat="0" applyBorder="0" applyAlignment="0" applyProtection="0">
      <alignment vertical="center"/>
    </xf>
    <xf numFmtId="0" fontId="22"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3" fillId="0" borderId="0">
      <alignment vertical="center"/>
    </xf>
    <xf numFmtId="0" fontId="0" fillId="0" borderId="0">
      <alignment vertical="center"/>
    </xf>
    <xf numFmtId="0" fontId="30" fillId="0" borderId="0" applyNumberFormat="0" applyFill="0" applyBorder="0" applyAlignment="0" applyProtection="0">
      <alignment vertical="center"/>
    </xf>
    <xf numFmtId="0" fontId="14" fillId="0" borderId="3" applyNumberFormat="0" applyFill="0" applyAlignment="0" applyProtection="0">
      <alignment vertical="center"/>
    </xf>
    <xf numFmtId="0" fontId="18" fillId="0" borderId="3" applyNumberFormat="0" applyFill="0" applyAlignment="0" applyProtection="0">
      <alignment vertical="center"/>
    </xf>
    <xf numFmtId="0" fontId="12" fillId="24" borderId="0" applyNumberFormat="0" applyBorder="0" applyAlignment="0" applyProtection="0">
      <alignment vertical="center"/>
    </xf>
    <xf numFmtId="0" fontId="22" fillId="0" borderId="8" applyNumberFormat="0" applyFill="0" applyAlignment="0" applyProtection="0">
      <alignment vertical="center"/>
    </xf>
    <xf numFmtId="0" fontId="12" fillId="25" borderId="0" applyNumberFormat="0" applyBorder="0" applyAlignment="0" applyProtection="0">
      <alignment vertical="center"/>
    </xf>
    <xf numFmtId="0" fontId="11" fillId="3" borderId="2" applyNumberFormat="0" applyAlignment="0" applyProtection="0">
      <alignment vertical="center"/>
    </xf>
    <xf numFmtId="0" fontId="20" fillId="3" borderId="6" applyNumberFormat="0" applyAlignment="0" applyProtection="0">
      <alignment vertical="center"/>
    </xf>
    <xf numFmtId="0" fontId="16" fillId="9" borderId="5" applyNumberFormat="0" applyAlignment="0" applyProtection="0">
      <alignment vertical="center"/>
    </xf>
    <xf numFmtId="0" fontId="17" fillId="27" borderId="0" applyNumberFormat="0" applyBorder="0" applyAlignment="0" applyProtection="0">
      <alignment vertical="center"/>
    </xf>
    <xf numFmtId="0" fontId="12" fillId="4" borderId="0" applyNumberFormat="0" applyBorder="0" applyAlignment="0" applyProtection="0">
      <alignment vertical="center"/>
    </xf>
    <xf numFmtId="0" fontId="33" fillId="0" borderId="9" applyNumberFormat="0" applyFill="0" applyAlignment="0" applyProtection="0">
      <alignment vertical="center"/>
    </xf>
    <xf numFmtId="0" fontId="21" fillId="0" borderId="7" applyNumberFormat="0" applyFill="0" applyAlignment="0" applyProtection="0">
      <alignment vertical="center"/>
    </xf>
    <xf numFmtId="0" fontId="27" fillId="28" borderId="0" applyNumberFormat="0" applyBorder="0" applyAlignment="0" applyProtection="0">
      <alignment vertical="center"/>
    </xf>
    <xf numFmtId="0" fontId="25" fillId="21" borderId="0" applyNumberFormat="0" applyBorder="0" applyAlignment="0" applyProtection="0">
      <alignment vertical="center"/>
    </xf>
    <xf numFmtId="0" fontId="17" fillId="16" borderId="0" applyNumberFormat="0" applyBorder="0" applyAlignment="0" applyProtection="0">
      <alignment vertical="center"/>
    </xf>
    <xf numFmtId="0" fontId="12" fillId="6" borderId="0" applyNumberFormat="0" applyBorder="0" applyAlignment="0" applyProtection="0">
      <alignment vertical="center"/>
    </xf>
    <xf numFmtId="0" fontId="13" fillId="0" borderId="0">
      <alignment vertical="center"/>
    </xf>
    <xf numFmtId="0" fontId="17" fillId="14" borderId="0" applyNumberFormat="0" applyBorder="0" applyAlignment="0" applyProtection="0">
      <alignment vertical="center"/>
    </xf>
    <xf numFmtId="0" fontId="17" fillId="12" borderId="0" applyNumberFormat="0" applyBorder="0" applyAlignment="0" applyProtection="0">
      <alignment vertical="center"/>
    </xf>
    <xf numFmtId="0" fontId="13" fillId="0" borderId="0">
      <alignment vertical="center"/>
    </xf>
    <xf numFmtId="0" fontId="17" fillId="17" borderId="0" applyNumberFormat="0" applyBorder="0" applyAlignment="0" applyProtection="0">
      <alignment vertical="center"/>
    </xf>
    <xf numFmtId="0" fontId="17" fillId="10" borderId="0" applyNumberFormat="0" applyBorder="0" applyAlignment="0" applyProtection="0">
      <alignment vertical="center"/>
    </xf>
    <xf numFmtId="0" fontId="12" fillId="18" borderId="0" applyNumberFormat="0" applyBorder="0" applyAlignment="0" applyProtection="0">
      <alignment vertical="center"/>
    </xf>
    <xf numFmtId="0" fontId="12" fillId="7" borderId="0" applyNumberFormat="0" applyBorder="0" applyAlignment="0" applyProtection="0">
      <alignment vertical="center"/>
    </xf>
    <xf numFmtId="0" fontId="17" fillId="15" borderId="0" applyNumberFormat="0" applyBorder="0" applyAlignment="0" applyProtection="0">
      <alignment vertical="center"/>
    </xf>
    <xf numFmtId="0" fontId="17" fillId="13" borderId="0" applyNumberFormat="0" applyBorder="0" applyAlignment="0" applyProtection="0">
      <alignment vertical="center"/>
    </xf>
    <xf numFmtId="0" fontId="12" fillId="5" borderId="0" applyNumberFormat="0" applyBorder="0" applyAlignment="0" applyProtection="0">
      <alignment vertical="center"/>
    </xf>
    <xf numFmtId="0" fontId="13" fillId="0" borderId="0">
      <alignment vertical="center"/>
    </xf>
    <xf numFmtId="0" fontId="17" fillId="11" borderId="0" applyNumberFormat="0" applyBorder="0" applyAlignment="0" applyProtection="0">
      <alignment vertical="center"/>
    </xf>
    <xf numFmtId="0" fontId="12" fillId="33" borderId="0" applyNumberFormat="0" applyBorder="0" applyAlignment="0" applyProtection="0">
      <alignment vertical="center"/>
    </xf>
    <xf numFmtId="0" fontId="12" fillId="19" borderId="0" applyNumberFormat="0" applyBorder="0" applyAlignment="0" applyProtection="0">
      <alignment vertical="center"/>
    </xf>
    <xf numFmtId="0" fontId="13" fillId="0" borderId="0">
      <alignment vertical="center"/>
    </xf>
    <xf numFmtId="0" fontId="32" fillId="0" borderId="0"/>
    <xf numFmtId="0" fontId="17" fillId="31" borderId="0" applyNumberFormat="0" applyBorder="0" applyAlignment="0" applyProtection="0">
      <alignment vertical="center"/>
    </xf>
    <xf numFmtId="0" fontId="32" fillId="0" borderId="0"/>
    <xf numFmtId="0" fontId="12" fillId="22" borderId="0" applyNumberFormat="0" applyBorder="0" applyAlignment="0" applyProtection="0">
      <alignment vertical="center"/>
    </xf>
    <xf numFmtId="0" fontId="0" fillId="0" borderId="0">
      <alignment vertical="center"/>
    </xf>
    <xf numFmtId="0" fontId="13" fillId="0" borderId="0">
      <alignment vertical="center"/>
    </xf>
    <xf numFmtId="0" fontId="0" fillId="0" borderId="0">
      <alignment vertical="center"/>
    </xf>
    <xf numFmtId="0" fontId="0" fillId="0" borderId="0">
      <alignment vertical="center"/>
    </xf>
    <xf numFmtId="0" fontId="0" fillId="0" borderId="0">
      <alignment vertical="center"/>
    </xf>
    <xf numFmtId="0" fontId="13" fillId="0" borderId="0">
      <alignment vertical="center"/>
    </xf>
    <xf numFmtId="0" fontId="13" fillId="0" borderId="0">
      <alignment vertical="center"/>
    </xf>
    <xf numFmtId="0" fontId="28" fillId="0" borderId="0">
      <alignment vertical="center"/>
    </xf>
    <xf numFmtId="0" fontId="13" fillId="0" borderId="0">
      <alignment vertical="center"/>
    </xf>
    <xf numFmtId="0" fontId="13" fillId="0" borderId="0">
      <alignment vertical="center"/>
    </xf>
    <xf numFmtId="0" fontId="13" fillId="0" borderId="0"/>
    <xf numFmtId="0" fontId="13" fillId="0" borderId="0">
      <alignment vertical="center"/>
    </xf>
    <xf numFmtId="0" fontId="13" fillId="0" borderId="0"/>
    <xf numFmtId="0" fontId="13" fillId="0" borderId="0">
      <alignment vertical="center"/>
    </xf>
    <xf numFmtId="0" fontId="28" fillId="0" borderId="0"/>
    <xf numFmtId="0" fontId="13" fillId="0" borderId="0"/>
    <xf numFmtId="0" fontId="13" fillId="0" borderId="0"/>
    <xf numFmtId="0" fontId="0" fillId="0" borderId="0">
      <alignment vertical="center"/>
    </xf>
    <xf numFmtId="0" fontId="13" fillId="0" borderId="0">
      <alignment vertical="center"/>
    </xf>
    <xf numFmtId="0" fontId="13" fillId="0" borderId="0">
      <alignment vertical="center"/>
    </xf>
    <xf numFmtId="0" fontId="0" fillId="0" borderId="0">
      <alignment vertical="center"/>
    </xf>
    <xf numFmtId="0" fontId="0" fillId="0" borderId="0">
      <alignment vertical="center"/>
    </xf>
    <xf numFmtId="0" fontId="13" fillId="0" borderId="0">
      <alignment vertical="center"/>
    </xf>
    <xf numFmtId="0" fontId="0" fillId="0" borderId="0" applyBorder="0">
      <alignment vertical="center"/>
    </xf>
    <xf numFmtId="0" fontId="13" fillId="0" borderId="0">
      <alignment vertical="center"/>
    </xf>
    <xf numFmtId="0" fontId="13" fillId="0" borderId="0">
      <alignment vertical="center"/>
    </xf>
    <xf numFmtId="0" fontId="13" fillId="0" borderId="0">
      <alignment vertical="center"/>
    </xf>
    <xf numFmtId="0" fontId="0" fillId="0" borderId="0" applyBorder="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0" fillId="0" borderId="0">
      <alignment vertical="center"/>
    </xf>
  </cellStyleXfs>
  <cellXfs count="64">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3" fillId="0" borderId="0" xfId="0" applyFont="1" applyFill="1">
      <alignment vertical="center"/>
    </xf>
    <xf numFmtId="0" fontId="0" fillId="0" borderId="0" xfId="0" applyFill="1">
      <alignment vertical="center"/>
    </xf>
    <xf numFmtId="0" fontId="3" fillId="2" borderId="0" xfId="0" applyFont="1" applyFill="1">
      <alignment vertical="center"/>
    </xf>
    <xf numFmtId="0" fontId="4" fillId="0" borderId="0" xfId="0" applyFont="1" applyAlignment="1">
      <alignment horizontal="center" vertical="center"/>
    </xf>
    <xf numFmtId="0" fontId="5" fillId="0" borderId="0" xfId="0" applyFont="1" applyFill="1">
      <alignment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4" fillId="0" borderId="0" xfId="0" applyFont="1" applyAlignment="1">
      <alignment vertical="center" wrapText="1"/>
    </xf>
    <xf numFmtId="0" fontId="4" fillId="0" borderId="0" xfId="0" applyFont="1">
      <alignment vertical="center"/>
    </xf>
    <xf numFmtId="0" fontId="2" fillId="0" borderId="0" xfId="0" applyFont="1" applyAlignment="1">
      <alignment vertical="center" wrapText="1"/>
    </xf>
    <xf numFmtId="0" fontId="6" fillId="0" borderId="0" xfId="0" applyNumberFormat="1" applyFont="1" applyFill="1" applyAlignment="1">
      <alignment horizontal="center" vertical="center" wrapText="1"/>
    </xf>
    <xf numFmtId="0" fontId="6" fillId="0" borderId="0" xfId="0" applyNumberFormat="1" applyFont="1" applyFill="1" applyAlignment="1">
      <alignment horizontal="left" vertical="center" wrapText="1"/>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2" fillId="2" borderId="1" xfId="0"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0" fontId="7" fillId="2" borderId="1" xfId="0" applyFont="1" applyFill="1" applyBorder="1" applyAlignment="1">
      <alignment horizontal="left" vertical="center" wrapText="1"/>
    </xf>
    <xf numFmtId="176" fontId="7" fillId="0" borderId="1" xfId="0" applyNumberFormat="1" applyFont="1" applyFill="1" applyBorder="1" applyAlignment="1">
      <alignment horizontal="center" vertical="center" wrapText="1"/>
    </xf>
    <xf numFmtId="0" fontId="7" fillId="2" borderId="1" xfId="79" applyFont="1" applyFill="1" applyBorder="1" applyAlignment="1">
      <alignment horizontal="left" vertical="center" wrapText="1"/>
    </xf>
    <xf numFmtId="176" fontId="7" fillId="2" borderId="1" xfId="0" applyNumberFormat="1" applyFont="1" applyFill="1" applyBorder="1" applyAlignment="1">
      <alignment horizontal="center" vertical="center" wrapText="1"/>
    </xf>
    <xf numFmtId="0" fontId="7" fillId="0" borderId="1" xfId="79" applyFont="1" applyFill="1" applyBorder="1" applyAlignment="1">
      <alignment horizontal="left" vertical="center" wrapText="1"/>
    </xf>
    <xf numFmtId="0" fontId="7" fillId="2" borderId="1" xfId="83" applyFont="1" applyFill="1" applyBorder="1" applyAlignment="1">
      <alignment horizontal="left" vertical="center" wrapText="1"/>
    </xf>
    <xf numFmtId="0" fontId="7" fillId="2" borderId="1" xfId="63" applyFont="1" applyFill="1" applyBorder="1" applyAlignment="1">
      <alignment horizontal="left" vertical="center" wrapText="1"/>
    </xf>
    <xf numFmtId="0" fontId="7" fillId="2" borderId="1" xfId="7" applyFont="1" applyFill="1" applyBorder="1" applyAlignment="1">
      <alignment horizontal="left" vertical="center" wrapText="1"/>
    </xf>
    <xf numFmtId="0" fontId="7" fillId="2" borderId="1" xfId="2" applyFont="1" applyFill="1" applyBorder="1" applyAlignment="1">
      <alignment horizontal="left" vertical="center" wrapText="1"/>
    </xf>
    <xf numFmtId="0" fontId="7" fillId="2" borderId="1" xfId="2" applyNumberFormat="1" applyFont="1" applyFill="1" applyBorder="1" applyAlignment="1">
      <alignment horizontal="left" vertical="center" wrapText="1"/>
    </xf>
    <xf numFmtId="0" fontId="7" fillId="2" borderId="1" xfId="77" applyFont="1" applyFill="1" applyBorder="1" applyAlignment="1">
      <alignment horizontal="left" vertical="center" wrapText="1"/>
    </xf>
    <xf numFmtId="0" fontId="7" fillId="2" borderId="1" xfId="77" applyNumberFormat="1" applyFont="1" applyFill="1" applyBorder="1" applyAlignment="1">
      <alignment horizontal="left" vertical="center" wrapText="1"/>
    </xf>
    <xf numFmtId="0" fontId="7" fillId="0" borderId="1" xfId="77" applyFont="1" applyFill="1" applyBorder="1" applyAlignment="1">
      <alignment horizontal="left" vertical="center" wrapText="1"/>
    </xf>
    <xf numFmtId="0" fontId="7" fillId="0" borderId="1" xfId="0" applyFont="1" applyBorder="1" applyAlignment="1">
      <alignment horizontal="left" vertical="center" wrapText="1"/>
    </xf>
    <xf numFmtId="0" fontId="7" fillId="2" borderId="1" xfId="64" applyFont="1" applyFill="1" applyBorder="1" applyAlignment="1">
      <alignment horizontal="left" vertical="center" wrapText="1"/>
    </xf>
    <xf numFmtId="0" fontId="7" fillId="2" borderId="1" xfId="82" applyFont="1" applyFill="1" applyBorder="1" applyAlignment="1">
      <alignment horizontal="left" vertical="center" wrapText="1"/>
    </xf>
    <xf numFmtId="0" fontId="1" fillId="0" borderId="0" xfId="0" applyFont="1" applyAlignment="1">
      <alignment vertical="center" wrapText="1"/>
    </xf>
    <xf numFmtId="0" fontId="7" fillId="0" borderId="1" xfId="0" applyFont="1" applyBorder="1" applyAlignment="1">
      <alignment vertical="center" wrapText="1"/>
    </xf>
    <xf numFmtId="0" fontId="7" fillId="0" borderId="1" xfId="0" applyFont="1" applyFill="1" applyBorder="1" applyAlignment="1">
      <alignment vertical="center" wrapText="1"/>
    </xf>
    <xf numFmtId="0" fontId="8" fillId="0" borderId="1" xfId="0" applyFont="1" applyBorder="1" applyAlignment="1">
      <alignment vertical="center" wrapText="1"/>
    </xf>
    <xf numFmtId="0" fontId="7" fillId="2" borderId="1" xfId="89" applyFont="1" applyFill="1" applyBorder="1" applyAlignment="1">
      <alignment horizontal="left" vertical="center" wrapText="1"/>
    </xf>
    <xf numFmtId="0" fontId="7" fillId="2" borderId="1" xfId="85" applyFont="1" applyFill="1" applyBorder="1" applyAlignment="1">
      <alignment horizontal="left" vertical="center" wrapText="1"/>
    </xf>
    <xf numFmtId="0" fontId="7" fillId="0" borderId="1" xfId="0" applyFont="1" applyFill="1" applyBorder="1" applyAlignment="1">
      <alignment horizontal="left" vertical="center" wrapText="1"/>
    </xf>
    <xf numFmtId="176" fontId="9" fillId="0" borderId="1" xfId="0" applyNumberFormat="1" applyFont="1" applyBorder="1" applyAlignment="1">
      <alignment horizontal="center" vertical="center"/>
    </xf>
    <xf numFmtId="176" fontId="7" fillId="0" borderId="1" xfId="0" applyNumberFormat="1" applyFont="1" applyBorder="1" applyAlignment="1">
      <alignment horizontal="center" vertical="center"/>
    </xf>
    <xf numFmtId="0" fontId="10" fillId="0" borderId="1" xfId="0" applyFont="1" applyFill="1" applyBorder="1" applyAlignment="1">
      <alignment horizontal="left" vertical="center" wrapText="1"/>
    </xf>
    <xf numFmtId="176" fontId="7" fillId="0" borderId="1" xfId="0" applyNumberFormat="1" applyFont="1" applyBorder="1" applyAlignment="1">
      <alignment horizontal="center" vertical="center" wrapText="1"/>
    </xf>
    <xf numFmtId="0" fontId="10" fillId="0" borderId="1" xfId="0" applyFont="1" applyFill="1" applyBorder="1" applyAlignment="1">
      <alignment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94" applyFont="1" applyBorder="1" applyAlignment="1">
      <alignment horizontal="left" vertical="center" wrapText="1"/>
    </xf>
    <xf numFmtId="0" fontId="7" fillId="0" borderId="1" xfId="94"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176" fontId="10"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wrapText="1"/>
    </xf>
    <xf numFmtId="176" fontId="10" fillId="0" borderId="0" xfId="0" applyNumberFormat="1" applyFont="1" applyAlignment="1">
      <alignment horizontal="center" vertical="center"/>
    </xf>
    <xf numFmtId="176" fontId="7" fillId="0" borderId="0" xfId="0" applyNumberFormat="1" applyFont="1" applyAlignment="1">
      <alignment vertical="center" wrapText="1"/>
    </xf>
    <xf numFmtId="176" fontId="10" fillId="0" borderId="0" xfId="0" applyNumberFormat="1" applyFont="1">
      <alignment vertical="center"/>
    </xf>
    <xf numFmtId="176" fontId="7" fillId="0" borderId="0" xfId="0" applyNumberFormat="1" applyFont="1">
      <alignment vertical="center"/>
    </xf>
    <xf numFmtId="176" fontId="10" fillId="0" borderId="1" xfId="0" applyNumberFormat="1" applyFont="1" applyBorder="1" applyAlignment="1">
      <alignment horizontal="center" vertical="center" wrapText="1"/>
    </xf>
    <xf numFmtId="0" fontId="7" fillId="2" borderId="1" xfId="0" applyFont="1" applyFill="1" applyBorder="1" applyAlignment="1">
      <alignment vertical="center" wrapText="1"/>
    </xf>
    <xf numFmtId="0" fontId="10" fillId="0" borderId="0" xfId="0" applyFont="1" applyAlignment="1">
      <alignment vertical="center" wrapText="1"/>
    </xf>
  </cellXfs>
  <cellStyles count="95">
    <cellStyle name="常规" xfId="0" builtinId="0"/>
    <cellStyle name="货币[0]" xfId="1" builtinId="7"/>
    <cellStyle name="常规 2 2 2 2" xfId="2"/>
    <cellStyle name="20% - 强调文字颜色 3" xfId="3" builtinId="38"/>
    <cellStyle name="输入" xfId="4" builtinId="20"/>
    <cellStyle name="货币" xfId="5" builtinId="4"/>
    <cellStyle name="常规 10 3" xfId="6"/>
    <cellStyle name="常规 13 2" xfId="7"/>
    <cellStyle name="千位分隔[0]" xfId="8" builtinId="6"/>
    <cellStyle name="千位分隔" xfId="9" builtinId="3"/>
    <cellStyle name="常规 7 3" xfId="10"/>
    <cellStyle name="40% - 强调文字颜色 3" xfId="11" builtinId="39"/>
    <cellStyle name="差" xfId="12" builtinId="27"/>
    <cellStyle name="60% - 强调文字颜色 3" xfId="13" builtinId="40"/>
    <cellStyle name="超链接" xfId="14" builtinId="8"/>
    <cellStyle name="百分比" xfId="15" builtinId="5"/>
    <cellStyle name="已访问的超链接" xfId="16" builtinId="9"/>
    <cellStyle name="注释" xfId="17" builtinId="10"/>
    <cellStyle name="常规 6" xfId="18"/>
    <cellStyle name="60% - 强调文字颜色 2" xfId="19" builtinId="36"/>
    <cellStyle name="标题 4" xfId="20" builtinId="19"/>
    <cellStyle name="警告文本" xfId="21" builtinId="11"/>
    <cellStyle name="标题" xfId="22" builtinId="15"/>
    <cellStyle name="常规 5 2" xfId="23"/>
    <cellStyle name="常规 12" xfId="24"/>
    <cellStyle name="解释性文本" xfId="25" builtinId="53"/>
    <cellStyle name="标题 1" xfId="26" builtinId="16"/>
    <cellStyle name="标题 2" xfId="27" builtinId="17"/>
    <cellStyle name="60% - 强调文字颜色 1" xfId="28" builtinId="32"/>
    <cellStyle name="标题 3" xfId="29" builtinId="18"/>
    <cellStyle name="60% - 强调文字颜色 4" xfId="30" builtinId="44"/>
    <cellStyle name="输出" xfId="31" builtinId="21"/>
    <cellStyle name="计算" xfId="32" builtinId="22"/>
    <cellStyle name="检查单元格" xfId="33" builtinId="23"/>
    <cellStyle name="20% - 强调文字颜色 6" xfId="34" builtinId="50"/>
    <cellStyle name="强调文字颜色 2" xfId="35" builtinId="33"/>
    <cellStyle name="链接单元格" xfId="36" builtinId="24"/>
    <cellStyle name="汇总" xfId="37" builtinId="25"/>
    <cellStyle name="好" xfId="38" builtinId="26"/>
    <cellStyle name="适中" xfId="39" builtinId="28"/>
    <cellStyle name="20% - 强调文字颜色 5" xfId="40" builtinId="46"/>
    <cellStyle name="强调文字颜色 1" xfId="41" builtinId="29"/>
    <cellStyle name="常规 2 2 2" xfId="42"/>
    <cellStyle name="20% - 强调文字颜色 1" xfId="43" builtinId="30"/>
    <cellStyle name="40% - 强调文字颜色 1" xfId="44" builtinId="31"/>
    <cellStyle name="常规 2 2 3" xfId="45"/>
    <cellStyle name="20% - 强调文字颜色 2" xfId="46" builtinId="34"/>
    <cellStyle name="40% - 强调文字颜色 2" xfId="47" builtinId="35"/>
    <cellStyle name="强调文字颜色 3" xfId="48" builtinId="37"/>
    <cellStyle name="强调文字颜色 4" xfId="49" builtinId="41"/>
    <cellStyle name="20% - 强调文字颜色 4" xfId="50" builtinId="42"/>
    <cellStyle name="40% - 强调文字颜色 4" xfId="51" builtinId="43"/>
    <cellStyle name="强调文字颜色 5" xfId="52" builtinId="45"/>
    <cellStyle name="常规 2 2" xfId="53"/>
    <cellStyle name="40% - 强调文字颜色 5" xfId="54" builtinId="47"/>
    <cellStyle name="60% - 强调文字颜色 5" xfId="55" builtinId="48"/>
    <cellStyle name="强调文字颜色 6" xfId="56" builtinId="49"/>
    <cellStyle name="常规 2 3" xfId="57"/>
    <cellStyle name="常规 10" xfId="58"/>
    <cellStyle name="40% - 强调文字颜色 6" xfId="59" builtinId="51"/>
    <cellStyle name="常规 10 2" xfId="60"/>
    <cellStyle name="60% - 强调文字颜色 6" xfId="61" builtinId="52"/>
    <cellStyle name="常规 11" xfId="62"/>
    <cellStyle name="常规 13" xfId="63"/>
    <cellStyle name="常规 11 2" xfId="64"/>
    <cellStyle name="常规 12 2" xfId="65"/>
    <cellStyle name="常规 14" xfId="66"/>
    <cellStyle name="常规 2" xfId="67"/>
    <cellStyle name="常规 2 3 2" xfId="68"/>
    <cellStyle name="常规 2 3 3" xfId="69"/>
    <cellStyle name="常规 2 4" xfId="70"/>
    <cellStyle name="常规 2 5" xfId="71"/>
    <cellStyle name="常规 3" xfId="72"/>
    <cellStyle name="常规 3 2" xfId="73"/>
    <cellStyle name="常规 3 2 2" xfId="74"/>
    <cellStyle name="常规 3 3" xfId="75"/>
    <cellStyle name="常规 3 3 2" xfId="76"/>
    <cellStyle name="常规 3 4" xfId="77"/>
    <cellStyle name="常规 3 5" xfId="78"/>
    <cellStyle name="常规 4" xfId="79"/>
    <cellStyle name="常规 4 2" xfId="80"/>
    <cellStyle name="常规 4 3" xfId="81"/>
    <cellStyle name="常规 4 4" xfId="82"/>
    <cellStyle name="常规 5" xfId="83"/>
    <cellStyle name="常规 5 3" xfId="84"/>
    <cellStyle name="常规 5 4" xfId="85"/>
    <cellStyle name="常规 6 2" xfId="86"/>
    <cellStyle name="常规 6 3" xfId="87"/>
    <cellStyle name="常规 6 3 2" xfId="88"/>
    <cellStyle name="常规 6 4" xfId="89"/>
    <cellStyle name="常规 7" xfId="90"/>
    <cellStyle name="常规 7 2" xfId="91"/>
    <cellStyle name="常规 7 3 2" xfId="92"/>
    <cellStyle name="常规 8" xfId="93"/>
    <cellStyle name="常规 9" xfId="94"/>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68"/>
  <sheetViews>
    <sheetView tabSelected="1" workbookViewId="0">
      <pane xSplit="1" ySplit="3" topLeftCell="B4" activePane="bottomRight" state="frozen"/>
      <selection/>
      <selection pane="topRight"/>
      <selection pane="bottomLeft"/>
      <selection pane="bottomRight" activeCell="E3" sqref="E3"/>
    </sheetView>
  </sheetViews>
  <sheetFormatPr defaultColWidth="9" defaultRowHeight="13.5"/>
  <cols>
    <col min="1" max="1" width="3.75" style="9" customWidth="1"/>
    <col min="2" max="2" width="16.75" style="10" customWidth="1"/>
    <col min="3" max="3" width="13.625" style="10" customWidth="1"/>
    <col min="4" max="4" width="3.625" style="9" customWidth="1"/>
    <col min="5" max="5" width="7.125" style="11" customWidth="1"/>
    <col min="6" max="6" width="4.625" style="2" customWidth="1"/>
    <col min="7" max="7" width="4.125" style="2" customWidth="1"/>
    <col min="8" max="8" width="5.625" style="12" customWidth="1"/>
    <col min="9" max="10" width="5.375" style="2" customWidth="1"/>
    <col min="11" max="11" width="6.125" style="12" customWidth="1"/>
    <col min="12" max="12" width="4.125" style="2" customWidth="1"/>
    <col min="13" max="13" width="3.5" style="2" customWidth="1"/>
    <col min="14" max="14" width="5.625" style="2" customWidth="1"/>
    <col min="15" max="15" width="4.125" style="2" customWidth="1"/>
    <col min="16" max="16" width="4.375" style="2" customWidth="1"/>
    <col min="17" max="17" width="5.625" style="12" customWidth="1"/>
    <col min="18" max="18" width="7.625" style="2" customWidth="1"/>
    <col min="19" max="19" width="9.75" style="13" customWidth="1"/>
  </cols>
  <sheetData>
    <row r="1" s="1" customFormat="1" ht="36" customHeight="1" spans="1:19">
      <c r="A1" s="14" t="s">
        <v>0</v>
      </c>
      <c r="B1" s="15"/>
      <c r="C1" s="15"/>
      <c r="D1" s="14"/>
      <c r="E1" s="14"/>
      <c r="F1" s="14"/>
      <c r="G1" s="14"/>
      <c r="H1" s="14"/>
      <c r="I1" s="14"/>
      <c r="J1" s="14"/>
      <c r="K1" s="14"/>
      <c r="L1" s="14"/>
      <c r="M1" s="14"/>
      <c r="N1" s="14"/>
      <c r="O1" s="14"/>
      <c r="P1" s="14"/>
      <c r="Q1" s="14"/>
      <c r="R1" s="14"/>
      <c r="S1" s="36"/>
    </row>
    <row r="2" s="2" customFormat="1" ht="12" spans="1:19">
      <c r="A2" s="16" t="s">
        <v>1</v>
      </c>
      <c r="B2" s="17" t="s">
        <v>2</v>
      </c>
      <c r="C2" s="18" t="s">
        <v>3</v>
      </c>
      <c r="D2" s="16" t="s">
        <v>4</v>
      </c>
      <c r="E2" s="16"/>
      <c r="F2" s="16" t="s">
        <v>5</v>
      </c>
      <c r="G2" s="16"/>
      <c r="H2" s="16"/>
      <c r="I2" s="16" t="s">
        <v>6</v>
      </c>
      <c r="J2" s="16"/>
      <c r="K2" s="16"/>
      <c r="L2" s="16" t="s">
        <v>7</v>
      </c>
      <c r="M2" s="16"/>
      <c r="N2" s="16"/>
      <c r="O2" s="16" t="s">
        <v>8</v>
      </c>
      <c r="P2" s="16"/>
      <c r="Q2" s="16"/>
      <c r="R2" s="16" t="s">
        <v>9</v>
      </c>
      <c r="S2" s="16" t="s">
        <v>10</v>
      </c>
    </row>
    <row r="3" s="2" customFormat="1" ht="24" spans="1:19">
      <c r="A3" s="16"/>
      <c r="B3" s="17" t="s">
        <v>11</v>
      </c>
      <c r="C3" s="18"/>
      <c r="D3" s="16" t="s">
        <v>12</v>
      </c>
      <c r="E3" s="16" t="s">
        <v>13</v>
      </c>
      <c r="F3" s="16" t="s">
        <v>14</v>
      </c>
      <c r="G3" s="16" t="s">
        <v>15</v>
      </c>
      <c r="H3" s="16" t="s">
        <v>13</v>
      </c>
      <c r="I3" s="16" t="s">
        <v>16</v>
      </c>
      <c r="J3" s="16" t="s">
        <v>17</v>
      </c>
      <c r="K3" s="16" t="s">
        <v>13</v>
      </c>
      <c r="L3" s="16" t="s">
        <v>18</v>
      </c>
      <c r="M3" s="16" t="s">
        <v>15</v>
      </c>
      <c r="N3" s="16" t="s">
        <v>13</v>
      </c>
      <c r="O3" s="16" t="s">
        <v>12</v>
      </c>
      <c r="P3" s="16" t="s">
        <v>15</v>
      </c>
      <c r="Q3" s="16" t="s">
        <v>13</v>
      </c>
      <c r="R3" s="16"/>
      <c r="S3" s="16"/>
    </row>
    <row r="4" s="3" customFormat="1" ht="37" customHeight="1" spans="1:19">
      <c r="A4" s="19">
        <v>1</v>
      </c>
      <c r="B4" s="20" t="s">
        <v>19</v>
      </c>
      <c r="C4" s="20" t="s">
        <v>20</v>
      </c>
      <c r="D4" s="21">
        <v>9</v>
      </c>
      <c r="E4" s="21">
        <f t="shared" ref="E4:E43" si="0">4000*D4</f>
        <v>36000</v>
      </c>
      <c r="F4" s="21">
        <v>120</v>
      </c>
      <c r="G4" s="21">
        <v>39</v>
      </c>
      <c r="H4" s="21">
        <f t="shared" ref="H4:H25" si="1">F4*G4*0.5</f>
        <v>2340</v>
      </c>
      <c r="I4" s="21">
        <v>14815</v>
      </c>
      <c r="J4" s="21">
        <f t="shared" ref="J4:J9" si="2">0.6067*I4</f>
        <v>8988.2605</v>
      </c>
      <c r="K4" s="21">
        <f t="shared" ref="K4:K11" si="3">J4*0.3</f>
        <v>2696.47815</v>
      </c>
      <c r="L4" s="21"/>
      <c r="M4" s="21"/>
      <c r="N4" s="21"/>
      <c r="O4" s="21">
        <v>9</v>
      </c>
      <c r="P4" s="21">
        <f t="shared" ref="P4:P67" si="4">O4*19</f>
        <v>171</v>
      </c>
      <c r="Q4" s="21">
        <f t="shared" ref="Q4:Q67" si="5">P4*30</f>
        <v>5130</v>
      </c>
      <c r="R4" s="21">
        <f t="shared" ref="R4:R32" si="6">E4+H4+K4+N4+Q4</f>
        <v>46166.47815</v>
      </c>
      <c r="S4" s="37"/>
    </row>
    <row r="5" s="3" customFormat="1" ht="37" customHeight="1" spans="1:19">
      <c r="A5" s="19">
        <v>2</v>
      </c>
      <c r="B5" s="20" t="s">
        <v>21</v>
      </c>
      <c r="C5" s="20" t="s">
        <v>22</v>
      </c>
      <c r="D5" s="21">
        <v>7</v>
      </c>
      <c r="E5" s="21">
        <f t="shared" si="0"/>
        <v>28000</v>
      </c>
      <c r="F5" s="21">
        <v>140</v>
      </c>
      <c r="G5" s="21">
        <v>39</v>
      </c>
      <c r="H5" s="21">
        <f t="shared" si="1"/>
        <v>2730</v>
      </c>
      <c r="I5" s="21">
        <v>12715</v>
      </c>
      <c r="J5" s="21">
        <f t="shared" si="2"/>
        <v>7714.1905</v>
      </c>
      <c r="K5" s="21">
        <v>2314</v>
      </c>
      <c r="L5" s="21"/>
      <c r="M5" s="21"/>
      <c r="N5" s="21"/>
      <c r="O5" s="21">
        <v>7</v>
      </c>
      <c r="P5" s="21">
        <f t="shared" si="4"/>
        <v>133</v>
      </c>
      <c r="Q5" s="21">
        <f t="shared" si="5"/>
        <v>3990</v>
      </c>
      <c r="R5" s="21">
        <f t="shared" si="6"/>
        <v>37034</v>
      </c>
      <c r="S5" s="37"/>
    </row>
    <row r="6" s="3" customFormat="1" ht="37" customHeight="1" spans="1:19">
      <c r="A6" s="19">
        <v>3</v>
      </c>
      <c r="B6" s="20" t="s">
        <v>23</v>
      </c>
      <c r="C6" s="20" t="s">
        <v>24</v>
      </c>
      <c r="D6" s="21">
        <v>5</v>
      </c>
      <c r="E6" s="21">
        <f t="shared" si="0"/>
        <v>20000</v>
      </c>
      <c r="F6" s="21">
        <v>183</v>
      </c>
      <c r="G6" s="21">
        <v>39</v>
      </c>
      <c r="H6" s="21">
        <v>3569</v>
      </c>
      <c r="I6" s="21">
        <v>5322</v>
      </c>
      <c r="J6" s="21">
        <v>3229</v>
      </c>
      <c r="K6" s="21">
        <v>969</v>
      </c>
      <c r="L6" s="21"/>
      <c r="M6" s="21"/>
      <c r="N6" s="21"/>
      <c r="O6" s="21">
        <v>5</v>
      </c>
      <c r="P6" s="21">
        <f t="shared" si="4"/>
        <v>95</v>
      </c>
      <c r="Q6" s="21">
        <f t="shared" si="5"/>
        <v>2850</v>
      </c>
      <c r="R6" s="21">
        <f t="shared" si="6"/>
        <v>27388</v>
      </c>
      <c r="S6" s="37"/>
    </row>
    <row r="7" s="3" customFormat="1" ht="37" customHeight="1" spans="1:19">
      <c r="A7" s="19">
        <v>4</v>
      </c>
      <c r="B7" s="20" t="s">
        <v>25</v>
      </c>
      <c r="C7" s="20" t="s">
        <v>26</v>
      </c>
      <c r="D7" s="21">
        <v>2</v>
      </c>
      <c r="E7" s="21">
        <f t="shared" si="0"/>
        <v>8000</v>
      </c>
      <c r="F7" s="21">
        <v>70</v>
      </c>
      <c r="G7" s="21">
        <v>36</v>
      </c>
      <c r="H7" s="21">
        <f t="shared" si="1"/>
        <v>1260</v>
      </c>
      <c r="I7" s="23">
        <v>3487</v>
      </c>
      <c r="J7" s="21">
        <f t="shared" si="2"/>
        <v>2115.5629</v>
      </c>
      <c r="K7" s="21">
        <v>634.66</v>
      </c>
      <c r="L7" s="21"/>
      <c r="M7" s="21"/>
      <c r="N7" s="21"/>
      <c r="O7" s="21">
        <v>2</v>
      </c>
      <c r="P7" s="21">
        <f t="shared" si="4"/>
        <v>38</v>
      </c>
      <c r="Q7" s="21">
        <f t="shared" si="5"/>
        <v>1140</v>
      </c>
      <c r="R7" s="21">
        <f t="shared" si="6"/>
        <v>11034.66</v>
      </c>
      <c r="S7" s="37"/>
    </row>
    <row r="8" s="3" customFormat="1" ht="37" customHeight="1" spans="1:19">
      <c r="A8" s="19">
        <v>5</v>
      </c>
      <c r="B8" s="20" t="s">
        <v>27</v>
      </c>
      <c r="C8" s="20" t="s">
        <v>28</v>
      </c>
      <c r="D8" s="21">
        <v>2</v>
      </c>
      <c r="E8" s="21">
        <f t="shared" si="0"/>
        <v>8000</v>
      </c>
      <c r="F8" s="21">
        <v>61</v>
      </c>
      <c r="G8" s="21">
        <v>39</v>
      </c>
      <c r="H8" s="21">
        <f t="shared" si="1"/>
        <v>1189.5</v>
      </c>
      <c r="I8" s="23">
        <v>2153</v>
      </c>
      <c r="J8" s="21">
        <f t="shared" si="2"/>
        <v>1306.2251</v>
      </c>
      <c r="K8" s="21">
        <f t="shared" si="3"/>
        <v>391.86753</v>
      </c>
      <c r="L8" s="21"/>
      <c r="M8" s="21"/>
      <c r="N8" s="21"/>
      <c r="O8" s="21">
        <v>2</v>
      </c>
      <c r="P8" s="21">
        <f t="shared" si="4"/>
        <v>38</v>
      </c>
      <c r="Q8" s="21">
        <f t="shared" si="5"/>
        <v>1140</v>
      </c>
      <c r="R8" s="21">
        <v>10722</v>
      </c>
      <c r="S8" s="37"/>
    </row>
    <row r="9" s="3" customFormat="1" ht="37" customHeight="1" spans="1:19">
      <c r="A9" s="19">
        <v>6</v>
      </c>
      <c r="B9" s="20" t="s">
        <v>29</v>
      </c>
      <c r="C9" s="20" t="s">
        <v>30</v>
      </c>
      <c r="D9" s="21">
        <v>1</v>
      </c>
      <c r="E9" s="21">
        <f t="shared" si="0"/>
        <v>4000</v>
      </c>
      <c r="F9" s="21">
        <v>69</v>
      </c>
      <c r="G9" s="21">
        <v>30</v>
      </c>
      <c r="H9" s="21">
        <f t="shared" si="1"/>
        <v>1035</v>
      </c>
      <c r="I9" s="23">
        <v>3649</v>
      </c>
      <c r="J9" s="21">
        <f t="shared" si="2"/>
        <v>2213.8483</v>
      </c>
      <c r="K9" s="21">
        <f t="shared" si="3"/>
        <v>664.15449</v>
      </c>
      <c r="L9" s="21"/>
      <c r="M9" s="21"/>
      <c r="N9" s="21"/>
      <c r="O9" s="21">
        <v>1</v>
      </c>
      <c r="P9" s="21">
        <f t="shared" si="4"/>
        <v>19</v>
      </c>
      <c r="Q9" s="21">
        <f t="shared" si="5"/>
        <v>570</v>
      </c>
      <c r="R9" s="21">
        <f t="shared" si="6"/>
        <v>6269.15449</v>
      </c>
      <c r="S9" s="37"/>
    </row>
    <row r="10" s="3" customFormat="1" ht="37" customHeight="1" spans="1:19">
      <c r="A10" s="19">
        <v>7</v>
      </c>
      <c r="B10" s="20" t="s">
        <v>31</v>
      </c>
      <c r="C10" s="20" t="s">
        <v>32</v>
      </c>
      <c r="D10" s="21">
        <v>2</v>
      </c>
      <c r="E10" s="21">
        <f t="shared" si="0"/>
        <v>8000</v>
      </c>
      <c r="F10" s="21">
        <v>70</v>
      </c>
      <c r="G10" s="21">
        <v>36</v>
      </c>
      <c r="H10" s="21">
        <f t="shared" si="1"/>
        <v>1260</v>
      </c>
      <c r="I10" s="23">
        <v>7822</v>
      </c>
      <c r="J10" s="21">
        <v>4745.6</v>
      </c>
      <c r="K10" s="21">
        <f t="shared" si="3"/>
        <v>1423.68</v>
      </c>
      <c r="L10" s="21"/>
      <c r="M10" s="21"/>
      <c r="N10" s="21"/>
      <c r="O10" s="21">
        <v>2</v>
      </c>
      <c r="P10" s="21">
        <f t="shared" si="4"/>
        <v>38</v>
      </c>
      <c r="Q10" s="21">
        <f t="shared" si="5"/>
        <v>1140</v>
      </c>
      <c r="R10" s="21">
        <f t="shared" si="6"/>
        <v>11823.68</v>
      </c>
      <c r="S10" s="37"/>
    </row>
    <row r="11" s="3" customFormat="1" ht="37" customHeight="1" spans="1:19">
      <c r="A11" s="19">
        <v>8</v>
      </c>
      <c r="B11" s="20" t="s">
        <v>33</v>
      </c>
      <c r="C11" s="20" t="s">
        <v>34</v>
      </c>
      <c r="D11" s="21">
        <v>1</v>
      </c>
      <c r="E11" s="21">
        <f t="shared" si="0"/>
        <v>4000</v>
      </c>
      <c r="F11" s="21">
        <v>172</v>
      </c>
      <c r="G11" s="21">
        <v>24</v>
      </c>
      <c r="H11" s="21">
        <f t="shared" si="1"/>
        <v>2064</v>
      </c>
      <c r="I11" s="23">
        <v>4741</v>
      </c>
      <c r="J11" s="21">
        <v>2848.14</v>
      </c>
      <c r="K11" s="21">
        <f t="shared" si="3"/>
        <v>854.442</v>
      </c>
      <c r="L11" s="21"/>
      <c r="M11" s="21"/>
      <c r="N11" s="21"/>
      <c r="O11" s="21">
        <v>1</v>
      </c>
      <c r="P11" s="21">
        <f t="shared" si="4"/>
        <v>19</v>
      </c>
      <c r="Q11" s="21">
        <f t="shared" si="5"/>
        <v>570</v>
      </c>
      <c r="R11" s="21">
        <f t="shared" si="6"/>
        <v>7488.442</v>
      </c>
      <c r="S11" s="37"/>
    </row>
    <row r="12" s="3" customFormat="1" ht="37" customHeight="1" spans="1:19">
      <c r="A12" s="19">
        <v>9</v>
      </c>
      <c r="B12" s="20" t="s">
        <v>35</v>
      </c>
      <c r="C12" s="20" t="s">
        <v>36</v>
      </c>
      <c r="D12" s="21">
        <v>3</v>
      </c>
      <c r="E12" s="21">
        <f t="shared" si="0"/>
        <v>12000</v>
      </c>
      <c r="F12" s="21">
        <v>36</v>
      </c>
      <c r="G12" s="21">
        <v>39</v>
      </c>
      <c r="H12" s="21">
        <f t="shared" si="1"/>
        <v>702</v>
      </c>
      <c r="I12" s="21">
        <v>3511</v>
      </c>
      <c r="J12" s="21">
        <v>2130</v>
      </c>
      <c r="K12" s="21">
        <v>639</v>
      </c>
      <c r="L12" s="21"/>
      <c r="M12" s="21"/>
      <c r="N12" s="21"/>
      <c r="O12" s="21">
        <v>3</v>
      </c>
      <c r="P12" s="21">
        <f t="shared" si="4"/>
        <v>57</v>
      </c>
      <c r="Q12" s="21">
        <f t="shared" si="5"/>
        <v>1710</v>
      </c>
      <c r="R12" s="21">
        <f t="shared" si="6"/>
        <v>15051</v>
      </c>
      <c r="S12" s="37"/>
    </row>
    <row r="13" s="3" customFormat="1" ht="37" customHeight="1" spans="1:19">
      <c r="A13" s="19">
        <v>10</v>
      </c>
      <c r="B13" s="22" t="s">
        <v>37</v>
      </c>
      <c r="C13" s="22" t="s">
        <v>38</v>
      </c>
      <c r="D13" s="21">
        <v>5</v>
      </c>
      <c r="E13" s="21">
        <f t="shared" si="0"/>
        <v>20000</v>
      </c>
      <c r="F13" s="21">
        <v>87</v>
      </c>
      <c r="G13" s="21">
        <v>39</v>
      </c>
      <c r="H13" s="21">
        <f t="shared" si="1"/>
        <v>1696.5</v>
      </c>
      <c r="I13" s="21">
        <v>3260</v>
      </c>
      <c r="J13" s="21">
        <v>1894</v>
      </c>
      <c r="K13" s="21">
        <f t="shared" ref="K13:K16" si="7">J13*0.3</f>
        <v>568.2</v>
      </c>
      <c r="L13" s="21"/>
      <c r="M13" s="21"/>
      <c r="N13" s="21"/>
      <c r="O13" s="21">
        <v>5</v>
      </c>
      <c r="P13" s="21">
        <f t="shared" si="4"/>
        <v>95</v>
      </c>
      <c r="Q13" s="21">
        <f t="shared" si="5"/>
        <v>2850</v>
      </c>
      <c r="R13" s="21">
        <f t="shared" si="6"/>
        <v>25114.7</v>
      </c>
      <c r="S13" s="37"/>
    </row>
    <row r="14" s="3" customFormat="1" ht="37" customHeight="1" spans="1:19">
      <c r="A14" s="19">
        <v>11</v>
      </c>
      <c r="B14" s="22" t="s">
        <v>39</v>
      </c>
      <c r="C14" s="22" t="s">
        <v>40</v>
      </c>
      <c r="D14" s="21">
        <v>5</v>
      </c>
      <c r="E14" s="21">
        <f t="shared" si="0"/>
        <v>20000</v>
      </c>
      <c r="F14" s="23">
        <v>100</v>
      </c>
      <c r="G14" s="21">
        <v>39</v>
      </c>
      <c r="H14" s="21">
        <f t="shared" si="1"/>
        <v>1950</v>
      </c>
      <c r="I14" s="21">
        <v>4744</v>
      </c>
      <c r="J14" s="21">
        <f t="shared" ref="J14:J22" si="8">0.6067*I14</f>
        <v>2878.1848</v>
      </c>
      <c r="K14" s="21">
        <f t="shared" si="7"/>
        <v>863.45544</v>
      </c>
      <c r="L14" s="21"/>
      <c r="M14" s="21"/>
      <c r="N14" s="21"/>
      <c r="O14" s="21">
        <v>5</v>
      </c>
      <c r="P14" s="21">
        <f t="shared" si="4"/>
        <v>95</v>
      </c>
      <c r="Q14" s="21">
        <f t="shared" si="5"/>
        <v>2850</v>
      </c>
      <c r="R14" s="21">
        <f t="shared" si="6"/>
        <v>25663.45544</v>
      </c>
      <c r="S14" s="37"/>
    </row>
    <row r="15" s="3" customFormat="1" ht="37" customHeight="1" spans="1:19">
      <c r="A15" s="19">
        <v>12</v>
      </c>
      <c r="B15" s="22" t="s">
        <v>41</v>
      </c>
      <c r="C15" s="22" t="s">
        <v>42</v>
      </c>
      <c r="D15" s="21">
        <v>2</v>
      </c>
      <c r="E15" s="21">
        <f t="shared" si="0"/>
        <v>8000</v>
      </c>
      <c r="F15" s="21">
        <v>115</v>
      </c>
      <c r="G15" s="21">
        <v>39</v>
      </c>
      <c r="H15" s="21">
        <f t="shared" si="1"/>
        <v>2242.5</v>
      </c>
      <c r="I15" s="21">
        <v>7176</v>
      </c>
      <c r="J15" s="21">
        <v>4354</v>
      </c>
      <c r="K15" s="21">
        <f t="shared" si="7"/>
        <v>1306.2</v>
      </c>
      <c r="L15" s="21"/>
      <c r="M15" s="21"/>
      <c r="N15" s="21"/>
      <c r="O15" s="21">
        <v>2</v>
      </c>
      <c r="P15" s="21">
        <f t="shared" si="4"/>
        <v>38</v>
      </c>
      <c r="Q15" s="21">
        <f t="shared" si="5"/>
        <v>1140</v>
      </c>
      <c r="R15" s="21">
        <f t="shared" si="6"/>
        <v>12688.7</v>
      </c>
      <c r="S15" s="37"/>
    </row>
    <row r="16" s="3" customFormat="1" ht="37" customHeight="1" spans="1:19">
      <c r="A16" s="19">
        <v>13</v>
      </c>
      <c r="B16" s="22" t="s">
        <v>43</v>
      </c>
      <c r="C16" s="22" t="s">
        <v>44</v>
      </c>
      <c r="D16" s="21">
        <v>4</v>
      </c>
      <c r="E16" s="21">
        <f t="shared" si="0"/>
        <v>16000</v>
      </c>
      <c r="F16" s="21">
        <v>70</v>
      </c>
      <c r="G16" s="21">
        <v>39</v>
      </c>
      <c r="H16" s="21">
        <f t="shared" si="1"/>
        <v>1365</v>
      </c>
      <c r="I16" s="21"/>
      <c r="J16" s="21">
        <v>400</v>
      </c>
      <c r="K16" s="21">
        <f t="shared" si="7"/>
        <v>120</v>
      </c>
      <c r="L16" s="21"/>
      <c r="M16" s="21"/>
      <c r="N16" s="21"/>
      <c r="O16" s="21">
        <v>4</v>
      </c>
      <c r="P16" s="21">
        <f t="shared" si="4"/>
        <v>76</v>
      </c>
      <c r="Q16" s="21">
        <f t="shared" si="5"/>
        <v>2280</v>
      </c>
      <c r="R16" s="21">
        <f t="shared" si="6"/>
        <v>19765</v>
      </c>
      <c r="S16" s="37"/>
    </row>
    <row r="17" s="3" customFormat="1" ht="37" customHeight="1" spans="1:19">
      <c r="A17" s="19">
        <v>14</v>
      </c>
      <c r="B17" s="22" t="s">
        <v>45</v>
      </c>
      <c r="C17" s="22" t="s">
        <v>46</v>
      </c>
      <c r="D17" s="21">
        <v>2</v>
      </c>
      <c r="E17" s="21">
        <f t="shared" si="0"/>
        <v>8000</v>
      </c>
      <c r="F17" s="21">
        <v>100</v>
      </c>
      <c r="G17" s="21">
        <v>39</v>
      </c>
      <c r="H17" s="21">
        <f t="shared" si="1"/>
        <v>1950</v>
      </c>
      <c r="I17" s="23">
        <v>2375</v>
      </c>
      <c r="J17" s="21">
        <v>1803</v>
      </c>
      <c r="K17" s="21">
        <v>432</v>
      </c>
      <c r="L17" s="21"/>
      <c r="M17" s="21"/>
      <c r="N17" s="21"/>
      <c r="O17" s="21">
        <v>2</v>
      </c>
      <c r="P17" s="21">
        <f t="shared" si="4"/>
        <v>38</v>
      </c>
      <c r="Q17" s="21">
        <f t="shared" si="5"/>
        <v>1140</v>
      </c>
      <c r="R17" s="21">
        <f t="shared" si="6"/>
        <v>11522</v>
      </c>
      <c r="S17" s="37"/>
    </row>
    <row r="18" s="3" customFormat="1" ht="37" customHeight="1" spans="1:19">
      <c r="A18" s="19">
        <v>15</v>
      </c>
      <c r="B18" s="22" t="s">
        <v>47</v>
      </c>
      <c r="C18" s="22" t="s">
        <v>48</v>
      </c>
      <c r="D18" s="21">
        <v>1</v>
      </c>
      <c r="E18" s="21">
        <f t="shared" si="0"/>
        <v>4000</v>
      </c>
      <c r="F18" s="21">
        <v>52</v>
      </c>
      <c r="G18" s="21">
        <v>39</v>
      </c>
      <c r="H18" s="21">
        <f t="shared" si="1"/>
        <v>1014</v>
      </c>
      <c r="I18" s="21">
        <v>1131</v>
      </c>
      <c r="J18" s="21">
        <f t="shared" si="8"/>
        <v>686.1777</v>
      </c>
      <c r="K18" s="21">
        <f t="shared" ref="K18:K22" si="9">J18*0.3</f>
        <v>205.85331</v>
      </c>
      <c r="L18" s="21"/>
      <c r="M18" s="21"/>
      <c r="N18" s="21"/>
      <c r="O18" s="21">
        <v>1</v>
      </c>
      <c r="P18" s="21">
        <f t="shared" si="4"/>
        <v>19</v>
      </c>
      <c r="Q18" s="21">
        <f t="shared" si="5"/>
        <v>570</v>
      </c>
      <c r="R18" s="21">
        <f t="shared" si="6"/>
        <v>5789.85331</v>
      </c>
      <c r="S18" s="37"/>
    </row>
    <row r="19" s="3" customFormat="1" ht="37" customHeight="1" spans="1:19">
      <c r="A19" s="19">
        <v>16</v>
      </c>
      <c r="B19" s="22" t="s">
        <v>49</v>
      </c>
      <c r="C19" s="22" t="s">
        <v>50</v>
      </c>
      <c r="D19" s="21">
        <v>2</v>
      </c>
      <c r="E19" s="21">
        <f t="shared" si="0"/>
        <v>8000</v>
      </c>
      <c r="F19" s="21">
        <v>91</v>
      </c>
      <c r="G19" s="21">
        <v>39</v>
      </c>
      <c r="H19" s="21">
        <f t="shared" si="1"/>
        <v>1774.5</v>
      </c>
      <c r="I19" s="21">
        <v>2155</v>
      </c>
      <c r="J19" s="21">
        <f t="shared" si="8"/>
        <v>1307.4385</v>
      </c>
      <c r="K19" s="21">
        <f t="shared" si="9"/>
        <v>392.23155</v>
      </c>
      <c r="L19" s="21"/>
      <c r="M19" s="21"/>
      <c r="N19" s="21"/>
      <c r="O19" s="21">
        <v>2</v>
      </c>
      <c r="P19" s="21">
        <f t="shared" si="4"/>
        <v>38</v>
      </c>
      <c r="Q19" s="21">
        <f t="shared" si="5"/>
        <v>1140</v>
      </c>
      <c r="R19" s="21">
        <f t="shared" si="6"/>
        <v>11306.73155</v>
      </c>
      <c r="S19" s="37"/>
    </row>
    <row r="20" s="3" customFormat="1" ht="37" customHeight="1" spans="1:19">
      <c r="A20" s="19">
        <v>17</v>
      </c>
      <c r="B20" s="22" t="s">
        <v>51</v>
      </c>
      <c r="C20" s="22" t="s">
        <v>52</v>
      </c>
      <c r="D20" s="21">
        <v>2</v>
      </c>
      <c r="E20" s="21">
        <f t="shared" si="0"/>
        <v>8000</v>
      </c>
      <c r="F20" s="21">
        <v>90</v>
      </c>
      <c r="G20" s="21">
        <v>39</v>
      </c>
      <c r="H20" s="21">
        <f t="shared" si="1"/>
        <v>1755</v>
      </c>
      <c r="I20" s="21">
        <v>3877.5</v>
      </c>
      <c r="J20" s="21">
        <f t="shared" si="8"/>
        <v>2352.47925</v>
      </c>
      <c r="K20" s="21">
        <f t="shared" si="9"/>
        <v>705.743775</v>
      </c>
      <c r="L20" s="21"/>
      <c r="M20" s="21"/>
      <c r="N20" s="21"/>
      <c r="O20" s="21">
        <v>2</v>
      </c>
      <c r="P20" s="21">
        <f t="shared" si="4"/>
        <v>38</v>
      </c>
      <c r="Q20" s="21">
        <f t="shared" si="5"/>
        <v>1140</v>
      </c>
      <c r="R20" s="21">
        <f t="shared" si="6"/>
        <v>11600.743775</v>
      </c>
      <c r="S20" s="37"/>
    </row>
    <row r="21" s="3" customFormat="1" ht="37" customHeight="1" spans="1:19">
      <c r="A21" s="19">
        <v>18</v>
      </c>
      <c r="B21" s="22" t="s">
        <v>53</v>
      </c>
      <c r="C21" s="22" t="s">
        <v>54</v>
      </c>
      <c r="D21" s="21">
        <v>2</v>
      </c>
      <c r="E21" s="21">
        <f t="shared" si="0"/>
        <v>8000</v>
      </c>
      <c r="F21" s="21">
        <v>50</v>
      </c>
      <c r="G21" s="21">
        <v>39</v>
      </c>
      <c r="H21" s="21">
        <f t="shared" si="1"/>
        <v>975</v>
      </c>
      <c r="I21" s="21">
        <v>2385</v>
      </c>
      <c r="J21" s="21">
        <f t="shared" si="8"/>
        <v>1446.9795</v>
      </c>
      <c r="K21" s="21">
        <f t="shared" si="9"/>
        <v>434.09385</v>
      </c>
      <c r="L21" s="21"/>
      <c r="M21" s="21"/>
      <c r="N21" s="21"/>
      <c r="O21" s="21">
        <v>2</v>
      </c>
      <c r="P21" s="21">
        <f t="shared" si="4"/>
        <v>38</v>
      </c>
      <c r="Q21" s="21">
        <f t="shared" si="5"/>
        <v>1140</v>
      </c>
      <c r="R21" s="21">
        <f t="shared" si="6"/>
        <v>10549.09385</v>
      </c>
      <c r="S21" s="37"/>
    </row>
    <row r="22" s="4" customFormat="1" ht="37" customHeight="1" spans="1:19">
      <c r="A22" s="19">
        <v>19</v>
      </c>
      <c r="B22" s="24" t="s">
        <v>55</v>
      </c>
      <c r="C22" s="24" t="s">
        <v>56</v>
      </c>
      <c r="D22" s="21">
        <v>1</v>
      </c>
      <c r="E22" s="21">
        <f t="shared" si="0"/>
        <v>4000</v>
      </c>
      <c r="F22" s="21">
        <v>81</v>
      </c>
      <c r="G22" s="21">
        <v>39</v>
      </c>
      <c r="H22" s="21">
        <f t="shared" si="1"/>
        <v>1579.5</v>
      </c>
      <c r="I22" s="21">
        <v>4074</v>
      </c>
      <c r="J22" s="21">
        <f t="shared" si="8"/>
        <v>2471.6958</v>
      </c>
      <c r="K22" s="21">
        <f t="shared" si="9"/>
        <v>741.50874</v>
      </c>
      <c r="L22" s="21"/>
      <c r="M22" s="21"/>
      <c r="N22" s="21"/>
      <c r="O22" s="21">
        <v>1</v>
      </c>
      <c r="P22" s="21">
        <f t="shared" si="4"/>
        <v>19</v>
      </c>
      <c r="Q22" s="21">
        <f t="shared" si="5"/>
        <v>570</v>
      </c>
      <c r="R22" s="21">
        <v>6892</v>
      </c>
      <c r="S22" s="38"/>
    </row>
    <row r="23" s="3" customFormat="1" ht="37" customHeight="1" spans="1:19">
      <c r="A23" s="19">
        <v>20</v>
      </c>
      <c r="B23" s="22" t="s">
        <v>57</v>
      </c>
      <c r="C23" s="22" t="s">
        <v>58</v>
      </c>
      <c r="D23" s="21">
        <v>4</v>
      </c>
      <c r="E23" s="21">
        <f t="shared" si="0"/>
        <v>16000</v>
      </c>
      <c r="F23" s="21">
        <v>122</v>
      </c>
      <c r="G23" s="21">
        <v>39</v>
      </c>
      <c r="H23" s="21">
        <f t="shared" si="1"/>
        <v>2379</v>
      </c>
      <c r="I23" s="21">
        <v>1973</v>
      </c>
      <c r="J23" s="21">
        <v>1197</v>
      </c>
      <c r="K23" s="21">
        <v>359</v>
      </c>
      <c r="L23" s="21"/>
      <c r="M23" s="21"/>
      <c r="N23" s="21"/>
      <c r="O23" s="21">
        <v>4</v>
      </c>
      <c r="P23" s="21">
        <f t="shared" si="4"/>
        <v>76</v>
      </c>
      <c r="Q23" s="21">
        <f t="shared" si="5"/>
        <v>2280</v>
      </c>
      <c r="R23" s="21">
        <f t="shared" si="6"/>
        <v>21018</v>
      </c>
      <c r="S23" s="37"/>
    </row>
    <row r="24" s="3" customFormat="1" ht="37" customHeight="1" spans="1:19">
      <c r="A24" s="19">
        <v>21</v>
      </c>
      <c r="B24" s="22" t="s">
        <v>59</v>
      </c>
      <c r="C24" s="22" t="s">
        <v>60</v>
      </c>
      <c r="D24" s="21">
        <v>4</v>
      </c>
      <c r="E24" s="21">
        <f t="shared" si="0"/>
        <v>16000</v>
      </c>
      <c r="F24" s="21">
        <v>88</v>
      </c>
      <c r="G24" s="21">
        <v>39</v>
      </c>
      <c r="H24" s="21">
        <f t="shared" si="1"/>
        <v>1716</v>
      </c>
      <c r="I24" s="21">
        <v>1781</v>
      </c>
      <c r="J24" s="21">
        <f t="shared" ref="J24:J26" si="10">0.6067*I24</f>
        <v>1080.5327</v>
      </c>
      <c r="K24" s="21">
        <f t="shared" ref="K24:K31" si="11">J24*0.3</f>
        <v>324.15981</v>
      </c>
      <c r="L24" s="21"/>
      <c r="M24" s="21"/>
      <c r="N24" s="21"/>
      <c r="O24" s="21">
        <v>4</v>
      </c>
      <c r="P24" s="21">
        <f t="shared" si="4"/>
        <v>76</v>
      </c>
      <c r="Q24" s="21">
        <f t="shared" si="5"/>
        <v>2280</v>
      </c>
      <c r="R24" s="21">
        <f t="shared" si="6"/>
        <v>20320.15981</v>
      </c>
      <c r="S24" s="37"/>
    </row>
    <row r="25" s="3" customFormat="1" ht="37" customHeight="1" spans="1:19">
      <c r="A25" s="19">
        <v>22</v>
      </c>
      <c r="B25" s="22" t="s">
        <v>61</v>
      </c>
      <c r="C25" s="22" t="s">
        <v>62</v>
      </c>
      <c r="D25" s="21">
        <v>1</v>
      </c>
      <c r="E25" s="21">
        <f t="shared" si="0"/>
        <v>4000</v>
      </c>
      <c r="F25" s="21">
        <v>90</v>
      </c>
      <c r="G25" s="21">
        <v>39</v>
      </c>
      <c r="H25" s="21">
        <f t="shared" si="1"/>
        <v>1755</v>
      </c>
      <c r="I25" s="21">
        <v>873</v>
      </c>
      <c r="J25" s="21">
        <f t="shared" si="10"/>
        <v>529.6491</v>
      </c>
      <c r="K25" s="21">
        <f t="shared" si="11"/>
        <v>158.89473</v>
      </c>
      <c r="L25" s="21"/>
      <c r="M25" s="21"/>
      <c r="N25" s="21"/>
      <c r="O25" s="21">
        <v>1</v>
      </c>
      <c r="P25" s="21">
        <f t="shared" si="4"/>
        <v>19</v>
      </c>
      <c r="Q25" s="21">
        <f t="shared" si="5"/>
        <v>570</v>
      </c>
      <c r="R25" s="21">
        <f t="shared" si="6"/>
        <v>6483.89473</v>
      </c>
      <c r="S25" s="37"/>
    </row>
    <row r="26" s="3" customFormat="1" ht="37" customHeight="1" spans="1:19">
      <c r="A26" s="19">
        <v>23</v>
      </c>
      <c r="B26" s="22" t="s">
        <v>63</v>
      </c>
      <c r="C26" s="22" t="s">
        <v>64</v>
      </c>
      <c r="D26" s="21">
        <v>2</v>
      </c>
      <c r="E26" s="21">
        <f t="shared" si="0"/>
        <v>8000</v>
      </c>
      <c r="F26" s="21">
        <v>77</v>
      </c>
      <c r="G26" s="21">
        <v>39</v>
      </c>
      <c r="H26" s="21">
        <v>1502</v>
      </c>
      <c r="I26" s="21">
        <v>2120</v>
      </c>
      <c r="J26" s="21">
        <f t="shared" si="10"/>
        <v>1286.204</v>
      </c>
      <c r="K26" s="21">
        <f t="shared" si="11"/>
        <v>385.8612</v>
      </c>
      <c r="L26" s="21"/>
      <c r="M26" s="21"/>
      <c r="N26" s="21"/>
      <c r="O26" s="21">
        <v>2</v>
      </c>
      <c r="P26" s="21">
        <f t="shared" si="4"/>
        <v>38</v>
      </c>
      <c r="Q26" s="21">
        <f t="shared" si="5"/>
        <v>1140</v>
      </c>
      <c r="R26" s="21">
        <f t="shared" si="6"/>
        <v>11027.8612</v>
      </c>
      <c r="S26" s="37"/>
    </row>
    <row r="27" s="3" customFormat="1" ht="37" customHeight="1" spans="1:19">
      <c r="A27" s="19">
        <v>24</v>
      </c>
      <c r="B27" s="25" t="s">
        <v>65</v>
      </c>
      <c r="C27" s="25" t="s">
        <v>66</v>
      </c>
      <c r="D27" s="21">
        <v>2</v>
      </c>
      <c r="E27" s="21">
        <f t="shared" si="0"/>
        <v>8000</v>
      </c>
      <c r="F27" s="21">
        <v>80</v>
      </c>
      <c r="G27" s="21">
        <v>39</v>
      </c>
      <c r="H27" s="21">
        <f t="shared" ref="H27:H32" si="12">F27*G27*0.5</f>
        <v>1560</v>
      </c>
      <c r="I27" s="21">
        <v>0</v>
      </c>
      <c r="J27" s="21">
        <v>0</v>
      </c>
      <c r="K27" s="21">
        <f t="shared" si="11"/>
        <v>0</v>
      </c>
      <c r="L27" s="21"/>
      <c r="M27" s="21"/>
      <c r="N27" s="21"/>
      <c r="O27" s="21">
        <v>2</v>
      </c>
      <c r="P27" s="21">
        <f t="shared" si="4"/>
        <v>38</v>
      </c>
      <c r="Q27" s="21">
        <f t="shared" si="5"/>
        <v>1140</v>
      </c>
      <c r="R27" s="21">
        <f t="shared" si="6"/>
        <v>10700</v>
      </c>
      <c r="S27" s="37"/>
    </row>
    <row r="28" s="3" customFormat="1" ht="37" customHeight="1" spans="1:19">
      <c r="A28" s="19">
        <v>25</v>
      </c>
      <c r="B28" s="25" t="s">
        <v>67</v>
      </c>
      <c r="C28" s="25" t="s">
        <v>68</v>
      </c>
      <c r="D28" s="21">
        <v>2</v>
      </c>
      <c r="E28" s="21">
        <f t="shared" si="0"/>
        <v>8000</v>
      </c>
      <c r="F28" s="21">
        <v>58</v>
      </c>
      <c r="G28" s="21">
        <v>39</v>
      </c>
      <c r="H28" s="21">
        <v>700</v>
      </c>
      <c r="I28" s="21">
        <v>0</v>
      </c>
      <c r="J28" s="21">
        <f t="shared" ref="J28:J31" si="13">0.6067*I28</f>
        <v>0</v>
      </c>
      <c r="K28" s="21">
        <f t="shared" si="11"/>
        <v>0</v>
      </c>
      <c r="L28" s="21"/>
      <c r="M28" s="21"/>
      <c r="N28" s="21"/>
      <c r="O28" s="21">
        <v>2</v>
      </c>
      <c r="P28" s="21">
        <f t="shared" si="4"/>
        <v>38</v>
      </c>
      <c r="Q28" s="21">
        <f t="shared" si="5"/>
        <v>1140</v>
      </c>
      <c r="R28" s="21">
        <f t="shared" si="6"/>
        <v>9840</v>
      </c>
      <c r="S28" s="37"/>
    </row>
    <row r="29" s="3" customFormat="1" ht="37" customHeight="1" spans="1:19">
      <c r="A29" s="19">
        <v>26</v>
      </c>
      <c r="B29" s="26" t="s">
        <v>69</v>
      </c>
      <c r="C29" s="27" t="s">
        <v>70</v>
      </c>
      <c r="D29" s="21">
        <v>3</v>
      </c>
      <c r="E29" s="21">
        <f t="shared" si="0"/>
        <v>12000</v>
      </c>
      <c r="F29" s="21">
        <v>73</v>
      </c>
      <c r="G29" s="21">
        <v>39</v>
      </c>
      <c r="H29" s="21">
        <f t="shared" si="12"/>
        <v>1423.5</v>
      </c>
      <c r="I29" s="21">
        <v>1888</v>
      </c>
      <c r="J29" s="21">
        <f t="shared" si="13"/>
        <v>1145.4496</v>
      </c>
      <c r="K29" s="21">
        <f t="shared" si="11"/>
        <v>343.63488</v>
      </c>
      <c r="L29" s="21"/>
      <c r="M29" s="21"/>
      <c r="N29" s="21"/>
      <c r="O29" s="21">
        <v>3</v>
      </c>
      <c r="P29" s="21">
        <f t="shared" si="4"/>
        <v>57</v>
      </c>
      <c r="Q29" s="21">
        <v>1710</v>
      </c>
      <c r="R29" s="21">
        <v>15478</v>
      </c>
      <c r="S29" s="37"/>
    </row>
    <row r="30" s="3" customFormat="1" ht="37" customHeight="1" spans="1:19">
      <c r="A30" s="19">
        <v>27</v>
      </c>
      <c r="B30" s="28" t="s">
        <v>71</v>
      </c>
      <c r="C30" s="28" t="s">
        <v>72</v>
      </c>
      <c r="D30" s="21">
        <v>2</v>
      </c>
      <c r="E30" s="21">
        <f t="shared" si="0"/>
        <v>8000</v>
      </c>
      <c r="F30" s="21">
        <v>37</v>
      </c>
      <c r="G30" s="21">
        <v>39</v>
      </c>
      <c r="H30" s="21">
        <f t="shared" si="12"/>
        <v>721.5</v>
      </c>
      <c r="I30" s="21">
        <v>4365.3</v>
      </c>
      <c r="J30" s="21">
        <f t="shared" si="13"/>
        <v>2648.42751</v>
      </c>
      <c r="K30" s="21">
        <f t="shared" si="11"/>
        <v>794.528253</v>
      </c>
      <c r="L30" s="21"/>
      <c r="M30" s="21"/>
      <c r="N30" s="21"/>
      <c r="O30" s="21">
        <v>2</v>
      </c>
      <c r="P30" s="21">
        <f t="shared" si="4"/>
        <v>38</v>
      </c>
      <c r="Q30" s="21">
        <f t="shared" si="5"/>
        <v>1140</v>
      </c>
      <c r="R30" s="21">
        <v>10657</v>
      </c>
      <c r="S30" s="37"/>
    </row>
    <row r="31" s="3" customFormat="1" ht="37" customHeight="1" spans="1:19">
      <c r="A31" s="19">
        <v>28</v>
      </c>
      <c r="B31" s="28" t="s">
        <v>73</v>
      </c>
      <c r="C31" s="29" t="s">
        <v>74</v>
      </c>
      <c r="D31" s="21">
        <v>5</v>
      </c>
      <c r="E31" s="21">
        <f t="shared" si="0"/>
        <v>20000</v>
      </c>
      <c r="F31" s="21">
        <v>90</v>
      </c>
      <c r="G31" s="21">
        <v>39</v>
      </c>
      <c r="H31" s="21">
        <f t="shared" si="12"/>
        <v>1755</v>
      </c>
      <c r="I31" s="21">
        <v>4143</v>
      </c>
      <c r="J31" s="21">
        <f t="shared" si="13"/>
        <v>2513.5581</v>
      </c>
      <c r="K31" s="21">
        <f t="shared" si="11"/>
        <v>754.06743</v>
      </c>
      <c r="L31" s="21"/>
      <c r="M31" s="21"/>
      <c r="N31" s="21"/>
      <c r="O31" s="21">
        <v>5</v>
      </c>
      <c r="P31" s="21">
        <f t="shared" si="4"/>
        <v>95</v>
      </c>
      <c r="Q31" s="21">
        <f t="shared" si="5"/>
        <v>2850</v>
      </c>
      <c r="R31" s="21">
        <f t="shared" si="6"/>
        <v>25359.06743</v>
      </c>
      <c r="S31" s="37"/>
    </row>
    <row r="32" s="3" customFormat="1" ht="37" customHeight="1" spans="1:19">
      <c r="A32" s="19">
        <v>29</v>
      </c>
      <c r="B32" s="28" t="s">
        <v>75</v>
      </c>
      <c r="C32" s="29" t="s">
        <v>76</v>
      </c>
      <c r="D32" s="21">
        <v>2</v>
      </c>
      <c r="E32" s="21">
        <f t="shared" si="0"/>
        <v>8000</v>
      </c>
      <c r="F32" s="21">
        <v>38</v>
      </c>
      <c r="G32" s="21">
        <v>39</v>
      </c>
      <c r="H32" s="21" t="s">
        <v>77</v>
      </c>
      <c r="I32" s="21">
        <v>212</v>
      </c>
      <c r="J32" s="21">
        <v>129</v>
      </c>
      <c r="K32" s="21">
        <v>39</v>
      </c>
      <c r="L32" s="21"/>
      <c r="M32" s="21"/>
      <c r="N32" s="21"/>
      <c r="O32" s="21">
        <v>2</v>
      </c>
      <c r="P32" s="21">
        <f t="shared" si="4"/>
        <v>38</v>
      </c>
      <c r="Q32" s="21">
        <f t="shared" si="5"/>
        <v>1140</v>
      </c>
      <c r="R32" s="21">
        <v>9593</v>
      </c>
      <c r="S32" s="37"/>
    </row>
    <row r="33" s="3" customFormat="1" ht="37" customHeight="1" spans="1:19">
      <c r="A33" s="19">
        <v>30</v>
      </c>
      <c r="B33" s="28" t="s">
        <v>78</v>
      </c>
      <c r="C33" s="29" t="s">
        <v>79</v>
      </c>
      <c r="D33" s="21">
        <v>2</v>
      </c>
      <c r="E33" s="21">
        <f t="shared" si="0"/>
        <v>8000</v>
      </c>
      <c r="F33" s="21">
        <v>37</v>
      </c>
      <c r="G33" s="21">
        <v>39</v>
      </c>
      <c r="H33" s="21">
        <v>721</v>
      </c>
      <c r="I33" s="21">
        <v>1305</v>
      </c>
      <c r="J33" s="21">
        <v>791</v>
      </c>
      <c r="K33" s="21">
        <v>237</v>
      </c>
      <c r="L33" s="21"/>
      <c r="M33" s="21"/>
      <c r="N33" s="21"/>
      <c r="O33" s="21">
        <v>2</v>
      </c>
      <c r="P33" s="21">
        <f t="shared" si="4"/>
        <v>38</v>
      </c>
      <c r="Q33" s="21">
        <f t="shared" si="5"/>
        <v>1140</v>
      </c>
      <c r="R33" s="21">
        <v>10098</v>
      </c>
      <c r="S33" s="37"/>
    </row>
    <row r="34" s="3" customFormat="1" ht="37" customHeight="1" spans="1:19">
      <c r="A34" s="19">
        <v>31</v>
      </c>
      <c r="B34" s="30" t="s">
        <v>80</v>
      </c>
      <c r="C34" s="30" t="s">
        <v>81</v>
      </c>
      <c r="D34" s="21">
        <v>10</v>
      </c>
      <c r="E34" s="21">
        <f t="shared" si="0"/>
        <v>40000</v>
      </c>
      <c r="F34" s="21">
        <v>284</v>
      </c>
      <c r="G34" s="21">
        <v>39</v>
      </c>
      <c r="H34" s="21">
        <f t="shared" ref="H34:H39" si="14">F34*G34*0.5</f>
        <v>5538</v>
      </c>
      <c r="I34" s="21">
        <v>10054</v>
      </c>
      <c r="J34" s="21">
        <f t="shared" ref="J34:J40" si="15">0.6067*I34</f>
        <v>6099.7618</v>
      </c>
      <c r="K34" s="21">
        <f t="shared" ref="K34:K40" si="16">J34*0.3</f>
        <v>1829.92854</v>
      </c>
      <c r="L34" s="23"/>
      <c r="M34" s="23"/>
      <c r="N34" s="23"/>
      <c r="O34" s="21">
        <v>10</v>
      </c>
      <c r="P34" s="21">
        <f t="shared" si="4"/>
        <v>190</v>
      </c>
      <c r="Q34" s="21">
        <f t="shared" si="5"/>
        <v>5700</v>
      </c>
      <c r="R34" s="21">
        <f t="shared" ref="R34:R43" si="17">E34+H34+K34+N34+Q34</f>
        <v>53067.92854</v>
      </c>
      <c r="S34" s="37"/>
    </row>
    <row r="35" s="3" customFormat="1" ht="37" customHeight="1" spans="1:19">
      <c r="A35" s="19">
        <v>32</v>
      </c>
      <c r="B35" s="30" t="s">
        <v>82</v>
      </c>
      <c r="C35" s="31" t="s">
        <v>83</v>
      </c>
      <c r="D35" s="21">
        <v>5</v>
      </c>
      <c r="E35" s="21">
        <f t="shared" si="0"/>
        <v>20000</v>
      </c>
      <c r="F35" s="21">
        <v>120</v>
      </c>
      <c r="G35" s="21">
        <v>39</v>
      </c>
      <c r="H35" s="21">
        <v>1540</v>
      </c>
      <c r="I35" s="21">
        <v>7442</v>
      </c>
      <c r="J35" s="21">
        <f t="shared" si="15"/>
        <v>4515.0614</v>
      </c>
      <c r="K35" s="21">
        <v>1354</v>
      </c>
      <c r="L35" s="23"/>
      <c r="M35" s="23"/>
      <c r="N35" s="23"/>
      <c r="O35" s="21">
        <v>5</v>
      </c>
      <c r="P35" s="21">
        <f t="shared" si="4"/>
        <v>95</v>
      </c>
      <c r="Q35" s="21">
        <f t="shared" si="5"/>
        <v>2850</v>
      </c>
      <c r="R35" s="21">
        <f t="shared" si="17"/>
        <v>25744</v>
      </c>
      <c r="S35" s="37"/>
    </row>
    <row r="36" s="3" customFormat="1" ht="37" customHeight="1" spans="1:19">
      <c r="A36" s="19">
        <v>33</v>
      </c>
      <c r="B36" s="32" t="s">
        <v>84</v>
      </c>
      <c r="C36" s="32" t="s">
        <v>85</v>
      </c>
      <c r="D36" s="21">
        <v>3</v>
      </c>
      <c r="E36" s="21">
        <f t="shared" si="0"/>
        <v>12000</v>
      </c>
      <c r="F36" s="21">
        <v>53.35</v>
      </c>
      <c r="G36" s="21">
        <v>39</v>
      </c>
      <c r="H36" s="21">
        <f t="shared" si="14"/>
        <v>1040.325</v>
      </c>
      <c r="I36" s="21">
        <v>1826</v>
      </c>
      <c r="J36" s="21">
        <f t="shared" si="15"/>
        <v>1107.8342</v>
      </c>
      <c r="K36" s="21">
        <f t="shared" si="16"/>
        <v>332.35026</v>
      </c>
      <c r="L36" s="21"/>
      <c r="M36" s="21"/>
      <c r="N36" s="21"/>
      <c r="O36" s="21">
        <v>3</v>
      </c>
      <c r="P36" s="21">
        <f t="shared" si="4"/>
        <v>57</v>
      </c>
      <c r="Q36" s="21">
        <f t="shared" si="5"/>
        <v>1710</v>
      </c>
      <c r="R36" s="21">
        <v>15082</v>
      </c>
      <c r="S36" s="37"/>
    </row>
    <row r="37" s="3" customFormat="1" ht="37" customHeight="1" spans="1:19">
      <c r="A37" s="19">
        <v>34</v>
      </c>
      <c r="B37" s="28" t="s">
        <v>86</v>
      </c>
      <c r="C37" s="28" t="s">
        <v>87</v>
      </c>
      <c r="D37" s="21">
        <v>2</v>
      </c>
      <c r="E37" s="21">
        <f t="shared" si="0"/>
        <v>8000</v>
      </c>
      <c r="F37" s="21">
        <v>102</v>
      </c>
      <c r="G37" s="21">
        <v>39</v>
      </c>
      <c r="H37" s="21">
        <f t="shared" si="14"/>
        <v>1989</v>
      </c>
      <c r="I37" s="21">
        <v>4752</v>
      </c>
      <c r="J37" s="21">
        <f t="shared" si="15"/>
        <v>2883.0384</v>
      </c>
      <c r="K37" s="21">
        <f t="shared" si="16"/>
        <v>864.91152</v>
      </c>
      <c r="L37" s="21"/>
      <c r="M37" s="21"/>
      <c r="N37" s="21"/>
      <c r="O37" s="21">
        <v>2</v>
      </c>
      <c r="P37" s="21">
        <f t="shared" si="4"/>
        <v>38</v>
      </c>
      <c r="Q37" s="21">
        <f t="shared" si="5"/>
        <v>1140</v>
      </c>
      <c r="R37" s="21">
        <f t="shared" si="17"/>
        <v>11993.91152</v>
      </c>
      <c r="S37" s="37"/>
    </row>
    <row r="38" s="3" customFormat="1" ht="37" customHeight="1" spans="1:19">
      <c r="A38" s="19">
        <v>35</v>
      </c>
      <c r="B38" s="28" t="s">
        <v>88</v>
      </c>
      <c r="C38" s="28" t="s">
        <v>89</v>
      </c>
      <c r="D38" s="21">
        <v>2</v>
      </c>
      <c r="E38" s="21">
        <f t="shared" si="0"/>
        <v>8000</v>
      </c>
      <c r="F38" s="21">
        <v>34</v>
      </c>
      <c r="G38" s="21">
        <v>39</v>
      </c>
      <c r="H38" s="21">
        <f t="shared" si="14"/>
        <v>663</v>
      </c>
      <c r="I38" s="23">
        <v>1548</v>
      </c>
      <c r="J38" s="21">
        <f t="shared" si="15"/>
        <v>939.1716</v>
      </c>
      <c r="K38" s="21">
        <f t="shared" si="16"/>
        <v>281.75148</v>
      </c>
      <c r="L38" s="21"/>
      <c r="M38" s="21"/>
      <c r="N38" s="21"/>
      <c r="O38" s="21">
        <v>2</v>
      </c>
      <c r="P38" s="21">
        <f t="shared" si="4"/>
        <v>38</v>
      </c>
      <c r="Q38" s="21">
        <f t="shared" si="5"/>
        <v>1140</v>
      </c>
      <c r="R38" s="21">
        <f t="shared" si="17"/>
        <v>10084.75148</v>
      </c>
      <c r="S38" s="37"/>
    </row>
    <row r="39" s="3" customFormat="1" ht="41" customHeight="1" spans="1:19">
      <c r="A39" s="19">
        <v>36</v>
      </c>
      <c r="B39" s="28" t="s">
        <v>90</v>
      </c>
      <c r="C39" s="28" t="s">
        <v>91</v>
      </c>
      <c r="D39" s="21">
        <v>2</v>
      </c>
      <c r="E39" s="21">
        <f t="shared" si="0"/>
        <v>8000</v>
      </c>
      <c r="F39" s="21">
        <v>60</v>
      </c>
      <c r="G39" s="21">
        <v>39</v>
      </c>
      <c r="H39" s="21">
        <f t="shared" si="14"/>
        <v>1170</v>
      </c>
      <c r="I39" s="21">
        <v>3550</v>
      </c>
      <c r="J39" s="21">
        <f t="shared" si="15"/>
        <v>2153.785</v>
      </c>
      <c r="K39" s="21">
        <f t="shared" si="16"/>
        <v>646.1355</v>
      </c>
      <c r="L39" s="21"/>
      <c r="M39" s="21"/>
      <c r="N39" s="21"/>
      <c r="O39" s="21">
        <v>2</v>
      </c>
      <c r="P39" s="21">
        <f t="shared" si="4"/>
        <v>38</v>
      </c>
      <c r="Q39" s="21">
        <f t="shared" si="5"/>
        <v>1140</v>
      </c>
      <c r="R39" s="21">
        <f t="shared" si="17"/>
        <v>10956.1355</v>
      </c>
      <c r="S39" s="37"/>
    </row>
    <row r="40" s="3" customFormat="1" ht="37" customHeight="1" spans="1:19">
      <c r="A40" s="19">
        <v>37</v>
      </c>
      <c r="B40" s="33" t="s">
        <v>92</v>
      </c>
      <c r="C40" s="33" t="s">
        <v>93</v>
      </c>
      <c r="D40" s="21">
        <v>3</v>
      </c>
      <c r="E40" s="21">
        <f t="shared" si="0"/>
        <v>12000</v>
      </c>
      <c r="F40" s="21">
        <v>81</v>
      </c>
      <c r="G40" s="21">
        <v>39</v>
      </c>
      <c r="H40" s="21">
        <v>1580</v>
      </c>
      <c r="I40" s="21">
        <v>2673</v>
      </c>
      <c r="J40" s="21">
        <f t="shared" si="15"/>
        <v>1621.7091</v>
      </c>
      <c r="K40" s="21">
        <f t="shared" si="16"/>
        <v>486.51273</v>
      </c>
      <c r="L40" s="23"/>
      <c r="M40" s="23"/>
      <c r="N40" s="23"/>
      <c r="O40" s="21">
        <v>3</v>
      </c>
      <c r="P40" s="21">
        <f t="shared" si="4"/>
        <v>57</v>
      </c>
      <c r="Q40" s="21">
        <f t="shared" si="5"/>
        <v>1710</v>
      </c>
      <c r="R40" s="21">
        <f t="shared" si="17"/>
        <v>15776.51273</v>
      </c>
      <c r="S40" s="37"/>
    </row>
    <row r="41" s="3" customFormat="1" ht="37" customHeight="1" spans="1:19">
      <c r="A41" s="19">
        <v>38</v>
      </c>
      <c r="B41" s="33" t="s">
        <v>94</v>
      </c>
      <c r="C41" s="33" t="s">
        <v>95</v>
      </c>
      <c r="D41" s="21">
        <v>3</v>
      </c>
      <c r="E41" s="21">
        <f t="shared" si="0"/>
        <v>12000</v>
      </c>
      <c r="F41" s="21">
        <v>100</v>
      </c>
      <c r="G41" s="21">
        <v>39</v>
      </c>
      <c r="H41" s="21">
        <f t="shared" ref="H41:H43" si="18">F41*G41*0.5</f>
        <v>1950</v>
      </c>
      <c r="I41" s="21">
        <v>3327</v>
      </c>
      <c r="J41" s="21">
        <v>2018</v>
      </c>
      <c r="K41" s="21">
        <v>606</v>
      </c>
      <c r="L41" s="21"/>
      <c r="M41" s="21"/>
      <c r="N41" s="21"/>
      <c r="O41" s="21">
        <v>3</v>
      </c>
      <c r="P41" s="21">
        <f t="shared" si="4"/>
        <v>57</v>
      </c>
      <c r="Q41" s="21">
        <f t="shared" si="5"/>
        <v>1710</v>
      </c>
      <c r="R41" s="21">
        <f t="shared" si="17"/>
        <v>16266</v>
      </c>
      <c r="S41" s="37"/>
    </row>
    <row r="42" s="3" customFormat="1" ht="37" customHeight="1" spans="1:19">
      <c r="A42" s="19">
        <v>39</v>
      </c>
      <c r="B42" s="33" t="s">
        <v>96</v>
      </c>
      <c r="C42" s="33" t="s">
        <v>97</v>
      </c>
      <c r="D42" s="21">
        <v>2</v>
      </c>
      <c r="E42" s="21">
        <f t="shared" si="0"/>
        <v>8000</v>
      </c>
      <c r="F42" s="21">
        <v>80</v>
      </c>
      <c r="G42" s="21">
        <v>39</v>
      </c>
      <c r="H42" s="21">
        <f t="shared" si="18"/>
        <v>1560</v>
      </c>
      <c r="I42" s="21">
        <v>1939</v>
      </c>
      <c r="J42" s="21">
        <f t="shared" ref="J42:J46" si="19">0.6067*I42</f>
        <v>1176.3913</v>
      </c>
      <c r="K42" s="21">
        <f t="shared" ref="K42:K49" si="20">J42*0.3</f>
        <v>352.91739</v>
      </c>
      <c r="L42" s="21"/>
      <c r="M42" s="21"/>
      <c r="N42" s="21"/>
      <c r="O42" s="21">
        <v>2</v>
      </c>
      <c r="P42" s="21">
        <f t="shared" si="4"/>
        <v>38</v>
      </c>
      <c r="Q42" s="21">
        <f t="shared" si="5"/>
        <v>1140</v>
      </c>
      <c r="R42" s="21">
        <f t="shared" si="17"/>
        <v>11052.91739</v>
      </c>
      <c r="S42" s="37"/>
    </row>
    <row r="43" s="3" customFormat="1" ht="37" customHeight="1" spans="1:19">
      <c r="A43" s="19">
        <v>40</v>
      </c>
      <c r="B43" s="33" t="s">
        <v>98</v>
      </c>
      <c r="C43" s="33" t="s">
        <v>99</v>
      </c>
      <c r="D43" s="21">
        <v>2</v>
      </c>
      <c r="E43" s="21">
        <f t="shared" si="0"/>
        <v>8000</v>
      </c>
      <c r="F43" s="21">
        <v>90</v>
      </c>
      <c r="G43" s="21">
        <v>39</v>
      </c>
      <c r="H43" s="21">
        <f t="shared" si="18"/>
        <v>1755</v>
      </c>
      <c r="I43" s="21">
        <v>3028</v>
      </c>
      <c r="J43" s="21">
        <v>1837</v>
      </c>
      <c r="K43" s="21">
        <v>551</v>
      </c>
      <c r="L43" s="21"/>
      <c r="M43" s="21"/>
      <c r="N43" s="21"/>
      <c r="O43" s="21">
        <v>2</v>
      </c>
      <c r="P43" s="21">
        <f t="shared" si="4"/>
        <v>38</v>
      </c>
      <c r="Q43" s="21">
        <f t="shared" si="5"/>
        <v>1140</v>
      </c>
      <c r="R43" s="21">
        <f t="shared" si="17"/>
        <v>11446</v>
      </c>
      <c r="S43" s="37"/>
    </row>
    <row r="44" s="3" customFormat="1" ht="37" customHeight="1" spans="1:19">
      <c r="A44" s="19">
        <v>41</v>
      </c>
      <c r="B44" s="33" t="s">
        <v>100</v>
      </c>
      <c r="C44" s="33" t="s">
        <v>101</v>
      </c>
      <c r="D44" s="21">
        <v>2</v>
      </c>
      <c r="E44" s="21">
        <v>8000</v>
      </c>
      <c r="F44" s="21">
        <v>85</v>
      </c>
      <c r="G44" s="21">
        <v>39</v>
      </c>
      <c r="H44" s="21">
        <v>1657.5</v>
      </c>
      <c r="I44" s="21">
        <v>1300</v>
      </c>
      <c r="J44" s="21"/>
      <c r="K44" s="21">
        <v>237</v>
      </c>
      <c r="L44" s="21"/>
      <c r="M44" s="21"/>
      <c r="N44" s="21"/>
      <c r="O44" s="21">
        <v>2</v>
      </c>
      <c r="P44" s="21">
        <f t="shared" si="4"/>
        <v>38</v>
      </c>
      <c r="Q44" s="21">
        <f t="shared" si="5"/>
        <v>1140</v>
      </c>
      <c r="R44" s="21">
        <v>11035</v>
      </c>
      <c r="S44" s="39"/>
    </row>
    <row r="45" s="3" customFormat="1" ht="37" customHeight="1" spans="1:19">
      <c r="A45" s="19">
        <v>42</v>
      </c>
      <c r="B45" s="34" t="s">
        <v>102</v>
      </c>
      <c r="C45" s="34" t="s">
        <v>103</v>
      </c>
      <c r="D45" s="21">
        <v>2</v>
      </c>
      <c r="E45" s="21">
        <v>8000</v>
      </c>
      <c r="F45" s="21">
        <v>57</v>
      </c>
      <c r="G45" s="21">
        <v>39</v>
      </c>
      <c r="H45" s="21">
        <f t="shared" ref="H45:H50" si="21">F45*G45*0.5</f>
        <v>1111.5</v>
      </c>
      <c r="I45" s="21">
        <v>2383</v>
      </c>
      <c r="J45" s="21">
        <f t="shared" si="19"/>
        <v>1445.7661</v>
      </c>
      <c r="K45" s="21">
        <f t="shared" si="20"/>
        <v>433.72983</v>
      </c>
      <c r="L45" s="21"/>
      <c r="M45" s="21"/>
      <c r="N45" s="21"/>
      <c r="O45" s="21">
        <v>2</v>
      </c>
      <c r="P45" s="21">
        <f t="shared" si="4"/>
        <v>38</v>
      </c>
      <c r="Q45" s="21">
        <f t="shared" si="5"/>
        <v>1140</v>
      </c>
      <c r="R45" s="21">
        <v>10686</v>
      </c>
      <c r="S45" s="37"/>
    </row>
    <row r="46" s="3" customFormat="1" ht="37" customHeight="1" spans="1:19">
      <c r="A46" s="19">
        <v>43</v>
      </c>
      <c r="B46" s="34" t="s">
        <v>104</v>
      </c>
      <c r="C46" s="34" t="s">
        <v>105</v>
      </c>
      <c r="D46" s="21">
        <v>2</v>
      </c>
      <c r="E46" s="21">
        <f t="shared" ref="E46:E82" si="22">4000*D46</f>
        <v>8000</v>
      </c>
      <c r="F46" s="21">
        <v>126</v>
      </c>
      <c r="G46" s="21">
        <v>39</v>
      </c>
      <c r="H46" s="21">
        <f t="shared" si="21"/>
        <v>2457</v>
      </c>
      <c r="I46" s="21">
        <v>0</v>
      </c>
      <c r="J46" s="21">
        <f t="shared" si="19"/>
        <v>0</v>
      </c>
      <c r="K46" s="21">
        <f t="shared" si="20"/>
        <v>0</v>
      </c>
      <c r="L46" s="21"/>
      <c r="M46" s="21"/>
      <c r="N46" s="21"/>
      <c r="O46" s="21">
        <v>2</v>
      </c>
      <c r="P46" s="21">
        <f t="shared" si="4"/>
        <v>38</v>
      </c>
      <c r="Q46" s="21">
        <f t="shared" si="5"/>
        <v>1140</v>
      </c>
      <c r="R46" s="21">
        <f t="shared" ref="R46:R87" si="23">E46+H46+K46+N46+Q46</f>
        <v>11597</v>
      </c>
      <c r="S46" s="37"/>
    </row>
    <row r="47" s="3" customFormat="1" ht="37" customHeight="1" spans="1:19">
      <c r="A47" s="19">
        <v>44</v>
      </c>
      <c r="B47" s="34" t="s">
        <v>106</v>
      </c>
      <c r="C47" s="34" t="s">
        <v>107</v>
      </c>
      <c r="D47" s="21">
        <v>6</v>
      </c>
      <c r="E47" s="21">
        <f t="shared" si="22"/>
        <v>24000</v>
      </c>
      <c r="F47" s="21">
        <v>90</v>
      </c>
      <c r="G47" s="21">
        <v>39</v>
      </c>
      <c r="H47" s="21">
        <f t="shared" si="21"/>
        <v>1755</v>
      </c>
      <c r="I47" s="21">
        <v>1654</v>
      </c>
      <c r="J47" s="21">
        <v>922.93</v>
      </c>
      <c r="K47" s="21">
        <f t="shared" si="20"/>
        <v>276.879</v>
      </c>
      <c r="L47" s="21"/>
      <c r="M47" s="21"/>
      <c r="N47" s="21"/>
      <c r="O47" s="21">
        <v>6</v>
      </c>
      <c r="P47" s="21">
        <f t="shared" si="4"/>
        <v>114</v>
      </c>
      <c r="Q47" s="21">
        <f t="shared" si="5"/>
        <v>3420</v>
      </c>
      <c r="R47" s="21">
        <f t="shared" si="23"/>
        <v>29451.879</v>
      </c>
      <c r="S47" s="37"/>
    </row>
    <row r="48" s="3" customFormat="1" ht="37" customHeight="1" spans="1:19">
      <c r="A48" s="19">
        <v>45</v>
      </c>
      <c r="B48" s="34" t="s">
        <v>108</v>
      </c>
      <c r="C48" s="34" t="s">
        <v>109</v>
      </c>
      <c r="D48" s="21">
        <v>2</v>
      </c>
      <c r="E48" s="21">
        <f t="shared" si="22"/>
        <v>8000</v>
      </c>
      <c r="F48" s="21">
        <v>52</v>
      </c>
      <c r="G48" s="21">
        <v>39</v>
      </c>
      <c r="H48" s="21">
        <f t="shared" si="21"/>
        <v>1014</v>
      </c>
      <c r="I48" s="21">
        <v>1789</v>
      </c>
      <c r="J48" s="21">
        <v>1076.33</v>
      </c>
      <c r="K48" s="21">
        <f t="shared" si="20"/>
        <v>322.899</v>
      </c>
      <c r="L48" s="21"/>
      <c r="M48" s="21"/>
      <c r="N48" s="21"/>
      <c r="O48" s="21">
        <v>2</v>
      </c>
      <c r="P48" s="21">
        <f t="shared" si="4"/>
        <v>38</v>
      </c>
      <c r="Q48" s="21">
        <f t="shared" si="5"/>
        <v>1140</v>
      </c>
      <c r="R48" s="21">
        <f t="shared" si="23"/>
        <v>10476.899</v>
      </c>
      <c r="S48" s="37"/>
    </row>
    <row r="49" s="3" customFormat="1" ht="37" customHeight="1" spans="1:19">
      <c r="A49" s="19">
        <v>46</v>
      </c>
      <c r="B49" s="34" t="s">
        <v>110</v>
      </c>
      <c r="C49" s="34" t="s">
        <v>111</v>
      </c>
      <c r="D49" s="21">
        <v>2</v>
      </c>
      <c r="E49" s="21">
        <f t="shared" si="22"/>
        <v>8000</v>
      </c>
      <c r="F49" s="21">
        <v>50</v>
      </c>
      <c r="G49" s="21">
        <v>39</v>
      </c>
      <c r="H49" s="21">
        <f t="shared" si="21"/>
        <v>975</v>
      </c>
      <c r="I49" s="21">
        <v>1079</v>
      </c>
      <c r="J49" s="21">
        <v>654.6</v>
      </c>
      <c r="K49" s="21">
        <f t="shared" si="20"/>
        <v>196.38</v>
      </c>
      <c r="L49" s="21"/>
      <c r="M49" s="21"/>
      <c r="N49" s="21"/>
      <c r="O49" s="21">
        <v>2</v>
      </c>
      <c r="P49" s="21">
        <f t="shared" si="4"/>
        <v>38</v>
      </c>
      <c r="Q49" s="21">
        <f t="shared" si="5"/>
        <v>1140</v>
      </c>
      <c r="R49" s="21">
        <f t="shared" si="23"/>
        <v>10311.38</v>
      </c>
      <c r="S49" s="37"/>
    </row>
    <row r="50" s="3" customFormat="1" ht="37" customHeight="1" spans="1:19">
      <c r="A50" s="19">
        <v>47</v>
      </c>
      <c r="B50" s="34" t="s">
        <v>112</v>
      </c>
      <c r="C50" s="34" t="s">
        <v>113</v>
      </c>
      <c r="D50" s="21">
        <v>1</v>
      </c>
      <c r="E50" s="21">
        <f t="shared" si="22"/>
        <v>4000</v>
      </c>
      <c r="F50" s="21">
        <v>55</v>
      </c>
      <c r="G50" s="21">
        <v>39</v>
      </c>
      <c r="H50" s="21">
        <f t="shared" si="21"/>
        <v>1072.5</v>
      </c>
      <c r="I50" s="21">
        <v>1268</v>
      </c>
      <c r="J50" s="21">
        <v>769</v>
      </c>
      <c r="K50" s="21">
        <v>230.7</v>
      </c>
      <c r="L50" s="21"/>
      <c r="M50" s="21"/>
      <c r="N50" s="21"/>
      <c r="O50" s="21">
        <v>1</v>
      </c>
      <c r="P50" s="21">
        <f t="shared" si="4"/>
        <v>19</v>
      </c>
      <c r="Q50" s="21">
        <f t="shared" si="5"/>
        <v>570</v>
      </c>
      <c r="R50" s="21">
        <v>5874</v>
      </c>
      <c r="S50" s="37"/>
    </row>
    <row r="51" s="3" customFormat="1" ht="37" customHeight="1" spans="1:19">
      <c r="A51" s="19">
        <v>48</v>
      </c>
      <c r="B51" s="34" t="s">
        <v>114</v>
      </c>
      <c r="C51" s="35" t="s">
        <v>115</v>
      </c>
      <c r="D51" s="21">
        <v>2</v>
      </c>
      <c r="E51" s="21">
        <f t="shared" si="22"/>
        <v>8000</v>
      </c>
      <c r="F51" s="21">
        <v>44</v>
      </c>
      <c r="G51" s="21">
        <v>32</v>
      </c>
      <c r="H51" s="21">
        <v>704</v>
      </c>
      <c r="I51" s="21">
        <v>1850</v>
      </c>
      <c r="J51" s="21">
        <v>1122</v>
      </c>
      <c r="K51" s="21">
        <v>336</v>
      </c>
      <c r="L51" s="21"/>
      <c r="M51" s="21"/>
      <c r="N51" s="21"/>
      <c r="O51" s="21">
        <v>2</v>
      </c>
      <c r="P51" s="21">
        <f t="shared" si="4"/>
        <v>38</v>
      </c>
      <c r="Q51" s="21">
        <f t="shared" si="5"/>
        <v>1140</v>
      </c>
      <c r="R51" s="21">
        <f t="shared" si="23"/>
        <v>10180</v>
      </c>
      <c r="S51" s="37"/>
    </row>
    <row r="52" s="3" customFormat="1" ht="37" customHeight="1" spans="1:19">
      <c r="A52" s="19">
        <v>49</v>
      </c>
      <c r="B52" s="34" t="s">
        <v>116</v>
      </c>
      <c r="C52" s="34" t="s">
        <v>117</v>
      </c>
      <c r="D52" s="21">
        <v>1</v>
      </c>
      <c r="E52" s="21">
        <f t="shared" si="22"/>
        <v>4000</v>
      </c>
      <c r="F52" s="21">
        <v>36</v>
      </c>
      <c r="G52" s="21">
        <v>39</v>
      </c>
      <c r="H52" s="21">
        <v>702</v>
      </c>
      <c r="I52" s="21">
        <v>1220</v>
      </c>
      <c r="J52" s="21">
        <v>740</v>
      </c>
      <c r="K52" s="21">
        <f t="shared" ref="K52:K60" si="24">J52*0.3</f>
        <v>222</v>
      </c>
      <c r="L52" s="21"/>
      <c r="M52" s="21"/>
      <c r="N52" s="21"/>
      <c r="O52" s="21">
        <v>1</v>
      </c>
      <c r="P52" s="21">
        <f t="shared" si="4"/>
        <v>19</v>
      </c>
      <c r="Q52" s="21">
        <f t="shared" si="5"/>
        <v>570</v>
      </c>
      <c r="R52" s="21">
        <f t="shared" si="23"/>
        <v>5494</v>
      </c>
      <c r="S52" s="37"/>
    </row>
    <row r="53" s="3" customFormat="1" ht="37" customHeight="1" spans="1:19">
      <c r="A53" s="19">
        <v>50</v>
      </c>
      <c r="B53" s="34" t="s">
        <v>118</v>
      </c>
      <c r="C53" s="34" t="s">
        <v>119</v>
      </c>
      <c r="D53" s="21">
        <v>2</v>
      </c>
      <c r="E53" s="21">
        <f t="shared" si="22"/>
        <v>8000</v>
      </c>
      <c r="F53" s="21">
        <v>38</v>
      </c>
      <c r="G53" s="21">
        <v>39</v>
      </c>
      <c r="H53" s="21">
        <f t="shared" ref="H53:H61" si="25">F53*G53*0.5</f>
        <v>741</v>
      </c>
      <c r="I53" s="21">
        <v>1175</v>
      </c>
      <c r="J53" s="21">
        <v>713</v>
      </c>
      <c r="K53" s="21">
        <v>214</v>
      </c>
      <c r="L53" s="21"/>
      <c r="M53" s="21"/>
      <c r="N53" s="21"/>
      <c r="O53" s="21">
        <v>2</v>
      </c>
      <c r="P53" s="21">
        <f t="shared" si="4"/>
        <v>38</v>
      </c>
      <c r="Q53" s="21">
        <f t="shared" si="5"/>
        <v>1140</v>
      </c>
      <c r="R53" s="21">
        <f t="shared" si="23"/>
        <v>10095</v>
      </c>
      <c r="S53" s="37"/>
    </row>
    <row r="54" s="3" customFormat="1" ht="37" customHeight="1" spans="1:19">
      <c r="A54" s="19">
        <v>51</v>
      </c>
      <c r="B54" s="34" t="s">
        <v>120</v>
      </c>
      <c r="C54" s="34" t="s">
        <v>121</v>
      </c>
      <c r="D54" s="21">
        <v>2</v>
      </c>
      <c r="E54" s="21">
        <f t="shared" si="22"/>
        <v>8000</v>
      </c>
      <c r="F54" s="21">
        <v>86</v>
      </c>
      <c r="G54" s="21">
        <v>39</v>
      </c>
      <c r="H54" s="21">
        <f t="shared" si="25"/>
        <v>1677</v>
      </c>
      <c r="I54" s="21">
        <v>1980</v>
      </c>
      <c r="J54" s="21">
        <v>1182.57</v>
      </c>
      <c r="K54" s="21">
        <v>355</v>
      </c>
      <c r="L54" s="21"/>
      <c r="M54" s="21"/>
      <c r="N54" s="21"/>
      <c r="O54" s="21">
        <v>2</v>
      </c>
      <c r="P54" s="21">
        <f t="shared" si="4"/>
        <v>38</v>
      </c>
      <c r="Q54" s="21">
        <f t="shared" si="5"/>
        <v>1140</v>
      </c>
      <c r="R54" s="21">
        <f t="shared" si="23"/>
        <v>11172</v>
      </c>
      <c r="S54" s="37"/>
    </row>
    <row r="55" s="3" customFormat="1" ht="37" customHeight="1" spans="1:19">
      <c r="A55" s="19">
        <v>52</v>
      </c>
      <c r="B55" s="34" t="s">
        <v>122</v>
      </c>
      <c r="C55" s="34" t="s">
        <v>123</v>
      </c>
      <c r="D55" s="21">
        <v>3</v>
      </c>
      <c r="E55" s="21">
        <f t="shared" si="22"/>
        <v>12000</v>
      </c>
      <c r="F55" s="21">
        <v>63</v>
      </c>
      <c r="G55" s="21">
        <v>39</v>
      </c>
      <c r="H55" s="21">
        <f t="shared" si="25"/>
        <v>1228.5</v>
      </c>
      <c r="I55" s="21">
        <v>1735</v>
      </c>
      <c r="J55" s="21">
        <v>1052</v>
      </c>
      <c r="K55" s="21">
        <f t="shared" si="24"/>
        <v>315.6</v>
      </c>
      <c r="L55" s="21"/>
      <c r="M55" s="21"/>
      <c r="N55" s="21"/>
      <c r="O55" s="21">
        <v>3</v>
      </c>
      <c r="P55" s="21">
        <f t="shared" si="4"/>
        <v>57</v>
      </c>
      <c r="Q55" s="21">
        <f t="shared" si="5"/>
        <v>1710</v>
      </c>
      <c r="R55" s="21">
        <v>15255</v>
      </c>
      <c r="S55" s="37"/>
    </row>
    <row r="56" s="3" customFormat="1" ht="37" customHeight="1" spans="1:19">
      <c r="A56" s="19">
        <v>53</v>
      </c>
      <c r="B56" s="34" t="s">
        <v>124</v>
      </c>
      <c r="C56" s="34" t="s">
        <v>125</v>
      </c>
      <c r="D56" s="21">
        <v>3</v>
      </c>
      <c r="E56" s="21">
        <f t="shared" si="22"/>
        <v>12000</v>
      </c>
      <c r="F56" s="21">
        <v>100</v>
      </c>
      <c r="G56" s="21">
        <v>39</v>
      </c>
      <c r="H56" s="21">
        <f t="shared" si="25"/>
        <v>1950</v>
      </c>
      <c r="I56" s="21">
        <v>1885</v>
      </c>
      <c r="J56" s="21">
        <v>1061.78</v>
      </c>
      <c r="K56" s="21">
        <v>343</v>
      </c>
      <c r="L56" s="21"/>
      <c r="M56" s="21"/>
      <c r="N56" s="21"/>
      <c r="O56" s="21">
        <v>3</v>
      </c>
      <c r="P56" s="21">
        <f t="shared" si="4"/>
        <v>57</v>
      </c>
      <c r="Q56" s="21">
        <f t="shared" si="5"/>
        <v>1710</v>
      </c>
      <c r="R56" s="21">
        <f t="shared" si="23"/>
        <v>16003</v>
      </c>
      <c r="S56" s="37"/>
    </row>
    <row r="57" s="3" customFormat="1" ht="37" customHeight="1" spans="1:19">
      <c r="A57" s="19">
        <v>54</v>
      </c>
      <c r="B57" s="34" t="s">
        <v>126</v>
      </c>
      <c r="C57" s="34" t="s">
        <v>127</v>
      </c>
      <c r="D57" s="21">
        <v>3</v>
      </c>
      <c r="E57" s="21">
        <f t="shared" si="22"/>
        <v>12000</v>
      </c>
      <c r="F57" s="21">
        <v>68</v>
      </c>
      <c r="G57" s="21">
        <v>39</v>
      </c>
      <c r="H57" s="21">
        <f t="shared" si="25"/>
        <v>1326</v>
      </c>
      <c r="I57" s="21">
        <v>2305</v>
      </c>
      <c r="J57" s="21">
        <f>I57*0.6067</f>
        <v>1398.4435</v>
      </c>
      <c r="K57" s="21">
        <v>420</v>
      </c>
      <c r="L57" s="21"/>
      <c r="M57" s="21"/>
      <c r="N57" s="21"/>
      <c r="O57" s="21">
        <v>3</v>
      </c>
      <c r="P57" s="21">
        <f t="shared" si="4"/>
        <v>57</v>
      </c>
      <c r="Q57" s="21">
        <f t="shared" si="5"/>
        <v>1710</v>
      </c>
      <c r="R57" s="21">
        <f t="shared" si="23"/>
        <v>15456</v>
      </c>
      <c r="S57" s="37"/>
    </row>
    <row r="58" s="3" customFormat="1" ht="34" customHeight="1" spans="1:19">
      <c r="A58" s="19">
        <v>55</v>
      </c>
      <c r="B58" s="34" t="s">
        <v>128</v>
      </c>
      <c r="C58" s="34" t="s">
        <v>129</v>
      </c>
      <c r="D58" s="21">
        <v>4</v>
      </c>
      <c r="E58" s="21">
        <f t="shared" si="22"/>
        <v>16000</v>
      </c>
      <c r="F58" s="21">
        <v>53</v>
      </c>
      <c r="G58" s="21">
        <v>39</v>
      </c>
      <c r="H58" s="21">
        <f t="shared" si="25"/>
        <v>1033.5</v>
      </c>
      <c r="I58" s="21">
        <v>2051</v>
      </c>
      <c r="J58" s="21">
        <v>1359</v>
      </c>
      <c r="K58" s="21">
        <v>373.3</v>
      </c>
      <c r="L58" s="21"/>
      <c r="M58" s="21"/>
      <c r="N58" s="21"/>
      <c r="O58" s="21">
        <v>4</v>
      </c>
      <c r="P58" s="21">
        <f t="shared" si="4"/>
        <v>76</v>
      </c>
      <c r="Q58" s="21">
        <f t="shared" si="5"/>
        <v>2280</v>
      </c>
      <c r="R58" s="21">
        <f t="shared" si="23"/>
        <v>19686.8</v>
      </c>
      <c r="S58" s="37"/>
    </row>
    <row r="59" s="3" customFormat="1" ht="37" customHeight="1" spans="1:19">
      <c r="A59" s="19">
        <v>56</v>
      </c>
      <c r="B59" s="34" t="s">
        <v>130</v>
      </c>
      <c r="C59" s="34" t="s">
        <v>131</v>
      </c>
      <c r="D59" s="21">
        <v>3</v>
      </c>
      <c r="E59" s="21">
        <f t="shared" si="22"/>
        <v>12000</v>
      </c>
      <c r="F59" s="21">
        <v>46</v>
      </c>
      <c r="G59" s="21">
        <v>39</v>
      </c>
      <c r="H59" s="21">
        <f t="shared" si="25"/>
        <v>897</v>
      </c>
      <c r="I59" s="21">
        <v>969</v>
      </c>
      <c r="J59" s="21">
        <f t="shared" ref="J59:J66" si="26">0.6067*I59</f>
        <v>587.8923</v>
      </c>
      <c r="K59" s="21">
        <f t="shared" si="24"/>
        <v>176.36769</v>
      </c>
      <c r="L59" s="21"/>
      <c r="M59" s="21"/>
      <c r="N59" s="21"/>
      <c r="O59" s="21">
        <v>3</v>
      </c>
      <c r="P59" s="21">
        <f t="shared" si="4"/>
        <v>57</v>
      </c>
      <c r="Q59" s="21">
        <f t="shared" si="5"/>
        <v>1710</v>
      </c>
      <c r="R59" s="21">
        <f t="shared" si="23"/>
        <v>14783.36769</v>
      </c>
      <c r="S59" s="37"/>
    </row>
    <row r="60" s="3" customFormat="1" ht="37" customHeight="1" spans="1:19">
      <c r="A60" s="19">
        <v>57</v>
      </c>
      <c r="B60" s="34" t="s">
        <v>132</v>
      </c>
      <c r="C60" s="34" t="s">
        <v>133</v>
      </c>
      <c r="D60" s="21">
        <v>2</v>
      </c>
      <c r="E60" s="21">
        <f t="shared" si="22"/>
        <v>8000</v>
      </c>
      <c r="F60" s="21">
        <v>66</v>
      </c>
      <c r="G60" s="21">
        <v>39</v>
      </c>
      <c r="H60" s="21">
        <f t="shared" si="25"/>
        <v>1287</v>
      </c>
      <c r="I60" s="21">
        <v>3427</v>
      </c>
      <c r="J60" s="21">
        <f t="shared" si="26"/>
        <v>2079.1609</v>
      </c>
      <c r="K60" s="21">
        <f t="shared" si="24"/>
        <v>623.74827</v>
      </c>
      <c r="L60" s="21"/>
      <c r="M60" s="21"/>
      <c r="N60" s="21"/>
      <c r="O60" s="21">
        <v>2</v>
      </c>
      <c r="P60" s="21">
        <f t="shared" si="4"/>
        <v>38</v>
      </c>
      <c r="Q60" s="21">
        <f t="shared" si="5"/>
        <v>1140</v>
      </c>
      <c r="R60" s="21">
        <f t="shared" si="23"/>
        <v>11050.74827</v>
      </c>
      <c r="S60" s="37"/>
    </row>
    <row r="61" s="3" customFormat="1" ht="37" customHeight="1" spans="1:19">
      <c r="A61" s="19">
        <v>58</v>
      </c>
      <c r="B61" s="34" t="s">
        <v>134</v>
      </c>
      <c r="C61" s="34" t="s">
        <v>135</v>
      </c>
      <c r="D61" s="21">
        <v>3</v>
      </c>
      <c r="E61" s="21">
        <f t="shared" si="22"/>
        <v>12000</v>
      </c>
      <c r="F61" s="21">
        <v>64</v>
      </c>
      <c r="G61" s="21">
        <v>39</v>
      </c>
      <c r="H61" s="21">
        <f t="shared" si="25"/>
        <v>1248</v>
      </c>
      <c r="I61" s="21">
        <v>2226</v>
      </c>
      <c r="J61" s="21">
        <v>1350.5</v>
      </c>
      <c r="K61" s="21">
        <v>405</v>
      </c>
      <c r="L61" s="21"/>
      <c r="M61" s="21"/>
      <c r="N61" s="21"/>
      <c r="O61" s="21">
        <v>3</v>
      </c>
      <c r="P61" s="21">
        <f t="shared" si="4"/>
        <v>57</v>
      </c>
      <c r="Q61" s="21">
        <f t="shared" si="5"/>
        <v>1710</v>
      </c>
      <c r="R61" s="21">
        <f t="shared" si="23"/>
        <v>15363</v>
      </c>
      <c r="S61" s="37"/>
    </row>
    <row r="62" s="3" customFormat="1" ht="37" customHeight="1" spans="1:19">
      <c r="A62" s="19">
        <v>59</v>
      </c>
      <c r="B62" s="34" t="s">
        <v>136</v>
      </c>
      <c r="C62" s="34" t="s">
        <v>137</v>
      </c>
      <c r="D62" s="21">
        <v>3</v>
      </c>
      <c r="E62" s="21">
        <f t="shared" si="22"/>
        <v>12000</v>
      </c>
      <c r="F62" s="21">
        <v>63</v>
      </c>
      <c r="G62" s="21">
        <v>39</v>
      </c>
      <c r="H62" s="21">
        <v>1229</v>
      </c>
      <c r="I62" s="21">
        <v>3510</v>
      </c>
      <c r="J62" s="21">
        <v>2129</v>
      </c>
      <c r="K62" s="21">
        <v>638</v>
      </c>
      <c r="L62" s="21"/>
      <c r="M62" s="21"/>
      <c r="N62" s="21"/>
      <c r="O62" s="21">
        <v>3</v>
      </c>
      <c r="P62" s="21">
        <f t="shared" si="4"/>
        <v>57</v>
      </c>
      <c r="Q62" s="21">
        <f t="shared" si="5"/>
        <v>1710</v>
      </c>
      <c r="R62" s="21">
        <f t="shared" si="23"/>
        <v>15577</v>
      </c>
      <c r="S62" s="37"/>
    </row>
    <row r="63" s="3" customFormat="1" ht="37" customHeight="1" spans="1:19">
      <c r="A63" s="19">
        <v>60</v>
      </c>
      <c r="B63" s="34" t="s">
        <v>138</v>
      </c>
      <c r="C63" s="34" t="s">
        <v>139</v>
      </c>
      <c r="D63" s="21">
        <v>1</v>
      </c>
      <c r="E63" s="21">
        <f t="shared" si="22"/>
        <v>4000</v>
      </c>
      <c r="F63" s="21">
        <v>24</v>
      </c>
      <c r="G63" s="21">
        <v>39</v>
      </c>
      <c r="H63" s="21">
        <f t="shared" ref="H63:H66" si="27">F63*G63*0.5</f>
        <v>468</v>
      </c>
      <c r="I63" s="21">
        <v>625</v>
      </c>
      <c r="J63" s="21">
        <v>348</v>
      </c>
      <c r="K63" s="21">
        <v>105</v>
      </c>
      <c r="L63" s="21"/>
      <c r="M63" s="21"/>
      <c r="N63" s="21"/>
      <c r="O63" s="21">
        <v>1</v>
      </c>
      <c r="P63" s="21">
        <f t="shared" si="4"/>
        <v>19</v>
      </c>
      <c r="Q63" s="21">
        <f t="shared" si="5"/>
        <v>570</v>
      </c>
      <c r="R63" s="21">
        <f t="shared" si="23"/>
        <v>5143</v>
      </c>
      <c r="S63" s="37"/>
    </row>
    <row r="64" s="3" customFormat="1" ht="37" customHeight="1" spans="1:19">
      <c r="A64" s="19">
        <v>61</v>
      </c>
      <c r="B64" s="34" t="s">
        <v>140</v>
      </c>
      <c r="C64" s="34" t="s">
        <v>141</v>
      </c>
      <c r="D64" s="21">
        <v>6</v>
      </c>
      <c r="E64" s="21">
        <f t="shared" si="22"/>
        <v>24000</v>
      </c>
      <c r="F64" s="21">
        <v>88</v>
      </c>
      <c r="G64" s="21">
        <v>39</v>
      </c>
      <c r="H64" s="21">
        <f t="shared" si="27"/>
        <v>1716</v>
      </c>
      <c r="I64" s="21">
        <v>3846</v>
      </c>
      <c r="J64" s="21">
        <f t="shared" si="26"/>
        <v>2333.3682</v>
      </c>
      <c r="K64" s="21">
        <f t="shared" ref="K64:K66" si="28">J64*0.3</f>
        <v>700.01046</v>
      </c>
      <c r="L64" s="21"/>
      <c r="M64" s="21"/>
      <c r="N64" s="21"/>
      <c r="O64" s="21">
        <v>6</v>
      </c>
      <c r="P64" s="21">
        <f t="shared" si="4"/>
        <v>114</v>
      </c>
      <c r="Q64" s="21">
        <f t="shared" si="5"/>
        <v>3420</v>
      </c>
      <c r="R64" s="21">
        <f t="shared" si="23"/>
        <v>29836.01046</v>
      </c>
      <c r="S64" s="37"/>
    </row>
    <row r="65" s="3" customFormat="1" ht="37" customHeight="1" spans="1:19">
      <c r="A65" s="19">
        <v>62</v>
      </c>
      <c r="B65" s="34" t="s">
        <v>142</v>
      </c>
      <c r="C65" s="34" t="s">
        <v>143</v>
      </c>
      <c r="D65" s="21">
        <v>2</v>
      </c>
      <c r="E65" s="21">
        <f t="shared" si="22"/>
        <v>8000</v>
      </c>
      <c r="F65" s="21">
        <v>55</v>
      </c>
      <c r="G65" s="21">
        <v>39</v>
      </c>
      <c r="H65" s="21">
        <f t="shared" si="27"/>
        <v>1072.5</v>
      </c>
      <c r="I65" s="21">
        <v>4507</v>
      </c>
      <c r="J65" s="21">
        <f t="shared" si="26"/>
        <v>2734.3969</v>
      </c>
      <c r="K65" s="21">
        <f t="shared" si="28"/>
        <v>820.31907</v>
      </c>
      <c r="L65" s="21"/>
      <c r="M65" s="21"/>
      <c r="N65" s="21"/>
      <c r="O65" s="21">
        <v>2</v>
      </c>
      <c r="P65" s="21">
        <f t="shared" si="4"/>
        <v>38</v>
      </c>
      <c r="Q65" s="21">
        <f t="shared" si="5"/>
        <v>1140</v>
      </c>
      <c r="R65" s="21">
        <f t="shared" si="23"/>
        <v>11032.81907</v>
      </c>
      <c r="S65" s="37"/>
    </row>
    <row r="66" s="3" customFormat="1" ht="37" customHeight="1" spans="1:19">
      <c r="A66" s="19">
        <v>63</v>
      </c>
      <c r="B66" s="34" t="s">
        <v>144</v>
      </c>
      <c r="C66" s="34" t="s">
        <v>145</v>
      </c>
      <c r="D66" s="21">
        <v>4</v>
      </c>
      <c r="E66" s="21">
        <f t="shared" si="22"/>
        <v>16000</v>
      </c>
      <c r="F66" s="21">
        <v>64</v>
      </c>
      <c r="G66" s="21">
        <v>39</v>
      </c>
      <c r="H66" s="21">
        <f t="shared" si="27"/>
        <v>1248</v>
      </c>
      <c r="I66" s="21">
        <v>4364</v>
      </c>
      <c r="J66" s="21">
        <f t="shared" si="26"/>
        <v>2647.6388</v>
      </c>
      <c r="K66" s="21">
        <f t="shared" si="28"/>
        <v>794.29164</v>
      </c>
      <c r="L66" s="21"/>
      <c r="M66" s="21"/>
      <c r="N66" s="21"/>
      <c r="O66" s="21">
        <v>4</v>
      </c>
      <c r="P66" s="21">
        <f t="shared" si="4"/>
        <v>76</v>
      </c>
      <c r="Q66" s="21">
        <f t="shared" si="5"/>
        <v>2280</v>
      </c>
      <c r="R66" s="21">
        <f t="shared" si="23"/>
        <v>20322.29164</v>
      </c>
      <c r="S66" s="37"/>
    </row>
    <row r="67" s="3" customFormat="1" ht="37" customHeight="1" spans="1:19">
      <c r="A67" s="19">
        <v>64</v>
      </c>
      <c r="B67" s="34" t="s">
        <v>146</v>
      </c>
      <c r="C67" s="34" t="s">
        <v>147</v>
      </c>
      <c r="D67" s="21">
        <v>2</v>
      </c>
      <c r="E67" s="21">
        <f t="shared" si="22"/>
        <v>8000</v>
      </c>
      <c r="F67" s="21">
        <v>53</v>
      </c>
      <c r="G67" s="21">
        <v>39</v>
      </c>
      <c r="H67" s="21">
        <v>1034</v>
      </c>
      <c r="I67" s="21">
        <v>833</v>
      </c>
      <c r="J67" s="21">
        <v>471</v>
      </c>
      <c r="K67" s="21">
        <v>152</v>
      </c>
      <c r="L67" s="21"/>
      <c r="M67" s="21"/>
      <c r="N67" s="21"/>
      <c r="O67" s="21">
        <v>2</v>
      </c>
      <c r="P67" s="21">
        <f t="shared" si="4"/>
        <v>38</v>
      </c>
      <c r="Q67" s="21">
        <f t="shared" si="5"/>
        <v>1140</v>
      </c>
      <c r="R67" s="21">
        <f t="shared" si="23"/>
        <v>10326</v>
      </c>
      <c r="S67" s="37"/>
    </row>
    <row r="68" s="3" customFormat="1" ht="37" customHeight="1" spans="1:19">
      <c r="A68" s="19">
        <v>65</v>
      </c>
      <c r="B68" s="34" t="s">
        <v>148</v>
      </c>
      <c r="C68" s="34" t="s">
        <v>149</v>
      </c>
      <c r="D68" s="21">
        <v>5</v>
      </c>
      <c r="E68" s="21">
        <f t="shared" si="22"/>
        <v>20000</v>
      </c>
      <c r="F68" s="21">
        <v>81</v>
      </c>
      <c r="G68" s="21">
        <v>39</v>
      </c>
      <c r="H68" s="21">
        <f t="shared" ref="H68:H70" si="29">F68*G68*0.5</f>
        <v>1579.5</v>
      </c>
      <c r="I68" s="21">
        <v>4804</v>
      </c>
      <c r="J68" s="21">
        <f>0.6067*I68</f>
        <v>2914.5868</v>
      </c>
      <c r="K68" s="21">
        <f>J68*0.3</f>
        <v>874.37604</v>
      </c>
      <c r="L68" s="21"/>
      <c r="M68" s="21"/>
      <c r="N68" s="21"/>
      <c r="O68" s="21">
        <v>5</v>
      </c>
      <c r="P68" s="21">
        <f t="shared" ref="P68:P84" si="30">O68*19</f>
        <v>95</v>
      </c>
      <c r="Q68" s="21">
        <f t="shared" ref="Q68:Q84" si="31">P68*30</f>
        <v>2850</v>
      </c>
      <c r="R68" s="21">
        <f t="shared" si="23"/>
        <v>25303.87604</v>
      </c>
      <c r="S68" s="37"/>
    </row>
    <row r="69" s="3" customFormat="1" ht="37" customHeight="1" spans="1:19">
      <c r="A69" s="19">
        <v>66</v>
      </c>
      <c r="B69" s="34" t="s">
        <v>150</v>
      </c>
      <c r="C69" s="34" t="s">
        <v>151</v>
      </c>
      <c r="D69" s="21">
        <v>3</v>
      </c>
      <c r="E69" s="21">
        <f t="shared" si="22"/>
        <v>12000</v>
      </c>
      <c r="F69" s="21">
        <v>34</v>
      </c>
      <c r="G69" s="21">
        <v>39</v>
      </c>
      <c r="H69" s="21">
        <f t="shared" si="29"/>
        <v>663</v>
      </c>
      <c r="I69" s="21">
        <v>2112</v>
      </c>
      <c r="J69" s="21">
        <v>1281</v>
      </c>
      <c r="K69" s="21">
        <v>384</v>
      </c>
      <c r="L69" s="21"/>
      <c r="M69" s="21"/>
      <c r="N69" s="21"/>
      <c r="O69" s="21">
        <v>3</v>
      </c>
      <c r="P69" s="21">
        <f t="shared" si="30"/>
        <v>57</v>
      </c>
      <c r="Q69" s="21">
        <f t="shared" si="31"/>
        <v>1710</v>
      </c>
      <c r="R69" s="21">
        <f t="shared" si="23"/>
        <v>14757</v>
      </c>
      <c r="S69" s="37"/>
    </row>
    <row r="70" s="3" customFormat="1" ht="37" customHeight="1" spans="1:19">
      <c r="A70" s="19">
        <v>67</v>
      </c>
      <c r="B70" s="34" t="s">
        <v>152</v>
      </c>
      <c r="C70" s="34" t="s">
        <v>153</v>
      </c>
      <c r="D70" s="21">
        <v>2</v>
      </c>
      <c r="E70" s="21">
        <f t="shared" si="22"/>
        <v>8000</v>
      </c>
      <c r="F70" s="21">
        <v>100</v>
      </c>
      <c r="G70" s="21">
        <v>39</v>
      </c>
      <c r="H70" s="21">
        <f t="shared" si="29"/>
        <v>1950</v>
      </c>
      <c r="I70" s="21">
        <v>3210</v>
      </c>
      <c r="J70" s="21">
        <v>1947.5</v>
      </c>
      <c r="K70" s="21">
        <v>584</v>
      </c>
      <c r="L70" s="21"/>
      <c r="M70" s="21"/>
      <c r="N70" s="21"/>
      <c r="O70" s="21">
        <v>2</v>
      </c>
      <c r="P70" s="21">
        <f t="shared" si="30"/>
        <v>38</v>
      </c>
      <c r="Q70" s="21">
        <f t="shared" si="31"/>
        <v>1140</v>
      </c>
      <c r="R70" s="21">
        <f t="shared" si="23"/>
        <v>11674</v>
      </c>
      <c r="S70" s="37"/>
    </row>
    <row r="71" s="3" customFormat="1" ht="37" customHeight="1" spans="1:19">
      <c r="A71" s="19">
        <v>68</v>
      </c>
      <c r="B71" s="34" t="s">
        <v>154</v>
      </c>
      <c r="C71" s="34" t="s">
        <v>119</v>
      </c>
      <c r="D71" s="21">
        <v>2</v>
      </c>
      <c r="E71" s="21">
        <f t="shared" si="22"/>
        <v>8000</v>
      </c>
      <c r="F71" s="21">
        <v>80</v>
      </c>
      <c r="G71" s="21">
        <v>39</v>
      </c>
      <c r="H71" s="21">
        <v>798</v>
      </c>
      <c r="I71" s="21">
        <v>1187</v>
      </c>
      <c r="J71" s="21">
        <v>662</v>
      </c>
      <c r="K71" s="21">
        <v>199</v>
      </c>
      <c r="L71" s="21"/>
      <c r="M71" s="21"/>
      <c r="N71" s="21"/>
      <c r="O71" s="21">
        <v>2</v>
      </c>
      <c r="P71" s="21">
        <f t="shared" si="30"/>
        <v>38</v>
      </c>
      <c r="Q71" s="21">
        <f t="shared" si="31"/>
        <v>1140</v>
      </c>
      <c r="R71" s="21">
        <f t="shared" si="23"/>
        <v>10137</v>
      </c>
      <c r="S71" s="37"/>
    </row>
    <row r="72" s="3" customFormat="1" ht="37" customHeight="1" spans="1:19">
      <c r="A72" s="19">
        <v>69</v>
      </c>
      <c r="B72" s="34" t="s">
        <v>155</v>
      </c>
      <c r="C72" s="34" t="s">
        <v>156</v>
      </c>
      <c r="D72" s="21">
        <v>6</v>
      </c>
      <c r="E72" s="21">
        <f t="shared" si="22"/>
        <v>24000</v>
      </c>
      <c r="F72" s="21">
        <v>75</v>
      </c>
      <c r="G72" s="21">
        <v>39</v>
      </c>
      <c r="H72" s="21">
        <v>1463</v>
      </c>
      <c r="I72" s="21">
        <v>813</v>
      </c>
      <c r="J72" s="21">
        <v>493</v>
      </c>
      <c r="K72" s="21">
        <v>148</v>
      </c>
      <c r="L72" s="21">
        <v>1</v>
      </c>
      <c r="M72" s="21">
        <v>1</v>
      </c>
      <c r="N72" s="21">
        <v>2400</v>
      </c>
      <c r="O72" s="21">
        <v>6</v>
      </c>
      <c r="P72" s="21">
        <f t="shared" si="30"/>
        <v>114</v>
      </c>
      <c r="Q72" s="21">
        <f t="shared" si="31"/>
        <v>3420</v>
      </c>
      <c r="R72" s="21">
        <f t="shared" si="23"/>
        <v>31431</v>
      </c>
      <c r="S72" s="37"/>
    </row>
    <row r="73" s="3" customFormat="1" ht="37" customHeight="1" spans="1:19">
      <c r="A73" s="19">
        <v>70</v>
      </c>
      <c r="B73" s="34" t="s">
        <v>157</v>
      </c>
      <c r="C73" s="34" t="s">
        <v>158</v>
      </c>
      <c r="D73" s="21">
        <v>2</v>
      </c>
      <c r="E73" s="21">
        <f t="shared" si="22"/>
        <v>8000</v>
      </c>
      <c r="F73" s="21">
        <v>53</v>
      </c>
      <c r="G73" s="21">
        <v>39</v>
      </c>
      <c r="H73" s="21">
        <v>1034</v>
      </c>
      <c r="I73" s="21">
        <v>1099</v>
      </c>
      <c r="J73" s="21">
        <v>666</v>
      </c>
      <c r="K73" s="21">
        <v>200</v>
      </c>
      <c r="L73" s="21"/>
      <c r="M73" s="21"/>
      <c r="N73" s="21"/>
      <c r="O73" s="21">
        <v>2</v>
      </c>
      <c r="P73" s="21">
        <f t="shared" si="30"/>
        <v>38</v>
      </c>
      <c r="Q73" s="21">
        <f t="shared" si="31"/>
        <v>1140</v>
      </c>
      <c r="R73" s="21">
        <f t="shared" si="23"/>
        <v>10374</v>
      </c>
      <c r="S73" s="37"/>
    </row>
    <row r="74" s="3" customFormat="1" ht="37" customHeight="1" spans="1:19">
      <c r="A74" s="19">
        <v>71</v>
      </c>
      <c r="B74" s="34" t="s">
        <v>159</v>
      </c>
      <c r="C74" s="34" t="s">
        <v>160</v>
      </c>
      <c r="D74" s="21">
        <v>2</v>
      </c>
      <c r="E74" s="21">
        <f t="shared" si="22"/>
        <v>8000</v>
      </c>
      <c r="F74" s="21">
        <v>67</v>
      </c>
      <c r="G74" s="21">
        <v>39</v>
      </c>
      <c r="H74" s="21">
        <v>1306</v>
      </c>
      <c r="I74" s="21">
        <v>2509</v>
      </c>
      <c r="J74" s="21">
        <v>1522</v>
      </c>
      <c r="K74" s="21">
        <v>456</v>
      </c>
      <c r="L74" s="21"/>
      <c r="M74" s="21"/>
      <c r="N74" s="21"/>
      <c r="O74" s="21">
        <v>2</v>
      </c>
      <c r="P74" s="21">
        <f t="shared" si="30"/>
        <v>38</v>
      </c>
      <c r="Q74" s="21">
        <f t="shared" si="31"/>
        <v>1140</v>
      </c>
      <c r="R74" s="21">
        <f t="shared" si="23"/>
        <v>10902</v>
      </c>
      <c r="S74" s="37"/>
    </row>
    <row r="75" s="3" customFormat="1" ht="37" customHeight="1" spans="1:19">
      <c r="A75" s="19">
        <v>72</v>
      </c>
      <c r="B75" s="34" t="s">
        <v>161</v>
      </c>
      <c r="C75" s="34" t="s">
        <v>162</v>
      </c>
      <c r="D75" s="21">
        <v>2</v>
      </c>
      <c r="E75" s="21">
        <f t="shared" si="22"/>
        <v>8000</v>
      </c>
      <c r="F75" s="21">
        <v>120</v>
      </c>
      <c r="G75" s="21">
        <v>39</v>
      </c>
      <c r="H75" s="21">
        <f t="shared" ref="H75:H80" si="32">F75*G75*0.5</f>
        <v>2340</v>
      </c>
      <c r="I75" s="21">
        <v>1452</v>
      </c>
      <c r="J75" s="21">
        <f t="shared" ref="J75:J77" si="33">0.6067*I75</f>
        <v>880.9284</v>
      </c>
      <c r="K75" s="21">
        <f t="shared" ref="K75:K78" si="34">J75*0.3</f>
        <v>264.27852</v>
      </c>
      <c r="L75" s="21"/>
      <c r="M75" s="21"/>
      <c r="N75" s="21"/>
      <c r="O75" s="21">
        <v>2</v>
      </c>
      <c r="P75" s="21">
        <f t="shared" si="30"/>
        <v>38</v>
      </c>
      <c r="Q75" s="21">
        <f t="shared" si="31"/>
        <v>1140</v>
      </c>
      <c r="R75" s="21">
        <f t="shared" si="23"/>
        <v>11744.27852</v>
      </c>
      <c r="S75" s="37"/>
    </row>
    <row r="76" s="3" customFormat="1" ht="37" customHeight="1" spans="1:19">
      <c r="A76" s="19">
        <v>73</v>
      </c>
      <c r="B76" s="34" t="s">
        <v>163</v>
      </c>
      <c r="C76" s="34" t="s">
        <v>164</v>
      </c>
      <c r="D76" s="21">
        <v>2</v>
      </c>
      <c r="E76" s="21">
        <f t="shared" si="22"/>
        <v>8000</v>
      </c>
      <c r="F76" s="21">
        <v>87</v>
      </c>
      <c r="G76" s="21">
        <v>39</v>
      </c>
      <c r="H76" s="21">
        <v>1697</v>
      </c>
      <c r="I76" s="21">
        <v>1328</v>
      </c>
      <c r="J76" s="21">
        <f t="shared" si="33"/>
        <v>805.6976</v>
      </c>
      <c r="K76" s="21">
        <f t="shared" si="34"/>
        <v>241.70928</v>
      </c>
      <c r="L76" s="21"/>
      <c r="M76" s="21"/>
      <c r="N76" s="21"/>
      <c r="O76" s="21">
        <v>2</v>
      </c>
      <c r="P76" s="21">
        <f t="shared" si="30"/>
        <v>38</v>
      </c>
      <c r="Q76" s="21">
        <f t="shared" si="31"/>
        <v>1140</v>
      </c>
      <c r="R76" s="21">
        <f t="shared" si="23"/>
        <v>11078.70928</v>
      </c>
      <c r="S76" s="37"/>
    </row>
    <row r="77" s="3" customFormat="1" ht="37" customHeight="1" spans="1:19">
      <c r="A77" s="19">
        <v>74</v>
      </c>
      <c r="B77" s="34" t="s">
        <v>165</v>
      </c>
      <c r="C77" s="34" t="s">
        <v>166</v>
      </c>
      <c r="D77" s="21">
        <v>2</v>
      </c>
      <c r="E77" s="21">
        <f t="shared" si="22"/>
        <v>8000</v>
      </c>
      <c r="F77" s="21">
        <v>62</v>
      </c>
      <c r="G77" s="21">
        <v>39</v>
      </c>
      <c r="H77" s="21">
        <f t="shared" si="32"/>
        <v>1209</v>
      </c>
      <c r="I77" s="21">
        <v>1384</v>
      </c>
      <c r="J77" s="21">
        <f t="shared" si="33"/>
        <v>839.6728</v>
      </c>
      <c r="K77" s="21">
        <f t="shared" si="34"/>
        <v>251.90184</v>
      </c>
      <c r="L77" s="21"/>
      <c r="M77" s="21"/>
      <c r="N77" s="21"/>
      <c r="O77" s="21">
        <v>2</v>
      </c>
      <c r="P77" s="21">
        <f t="shared" si="30"/>
        <v>38</v>
      </c>
      <c r="Q77" s="21">
        <f t="shared" si="31"/>
        <v>1140</v>
      </c>
      <c r="R77" s="21">
        <f t="shared" si="23"/>
        <v>10600.90184</v>
      </c>
      <c r="S77" s="37"/>
    </row>
    <row r="78" s="3" customFormat="1" ht="37" customHeight="1" spans="1:19">
      <c r="A78" s="19">
        <v>75</v>
      </c>
      <c r="B78" s="34" t="s">
        <v>167</v>
      </c>
      <c r="C78" s="34" t="s">
        <v>168</v>
      </c>
      <c r="D78" s="21">
        <v>3</v>
      </c>
      <c r="E78" s="21">
        <f t="shared" si="22"/>
        <v>12000</v>
      </c>
      <c r="F78" s="21">
        <v>50</v>
      </c>
      <c r="G78" s="21">
        <v>39</v>
      </c>
      <c r="H78" s="21">
        <f t="shared" si="32"/>
        <v>975</v>
      </c>
      <c r="I78" s="21"/>
      <c r="J78" s="21"/>
      <c r="K78" s="21">
        <v>341.5</v>
      </c>
      <c r="L78" s="21"/>
      <c r="M78" s="21"/>
      <c r="N78" s="21"/>
      <c r="O78" s="21">
        <v>3</v>
      </c>
      <c r="P78" s="21">
        <f t="shared" si="30"/>
        <v>57</v>
      </c>
      <c r="Q78" s="21">
        <f t="shared" si="31"/>
        <v>1710</v>
      </c>
      <c r="R78" s="21">
        <f t="shared" si="23"/>
        <v>15026.5</v>
      </c>
      <c r="S78" s="37"/>
    </row>
    <row r="79" s="3" customFormat="1" ht="37" customHeight="1" spans="1:19">
      <c r="A79" s="19">
        <v>76</v>
      </c>
      <c r="B79" s="34" t="s">
        <v>169</v>
      </c>
      <c r="C79" s="40" t="s">
        <v>170</v>
      </c>
      <c r="D79" s="21">
        <v>3</v>
      </c>
      <c r="E79" s="21">
        <f t="shared" si="22"/>
        <v>12000</v>
      </c>
      <c r="F79" s="21">
        <v>50</v>
      </c>
      <c r="G79" s="21">
        <v>39</v>
      </c>
      <c r="H79" s="21">
        <f t="shared" si="32"/>
        <v>975</v>
      </c>
      <c r="I79" s="21">
        <v>1860</v>
      </c>
      <c r="J79" s="21">
        <f t="shared" ref="J79:J83" si="35">0.6067*I79</f>
        <v>1128.462</v>
      </c>
      <c r="K79" s="21">
        <v>339</v>
      </c>
      <c r="L79" s="21"/>
      <c r="M79" s="21"/>
      <c r="N79" s="21"/>
      <c r="O79" s="21">
        <v>3</v>
      </c>
      <c r="P79" s="21">
        <f t="shared" si="30"/>
        <v>57</v>
      </c>
      <c r="Q79" s="21">
        <f t="shared" si="31"/>
        <v>1710</v>
      </c>
      <c r="R79" s="21">
        <f t="shared" si="23"/>
        <v>15024</v>
      </c>
      <c r="S79" s="37"/>
    </row>
    <row r="80" s="3" customFormat="1" ht="37" customHeight="1" spans="1:19">
      <c r="A80" s="19">
        <v>77</v>
      </c>
      <c r="B80" s="34" t="s">
        <v>171</v>
      </c>
      <c r="C80" s="41" t="s">
        <v>172</v>
      </c>
      <c r="D80" s="21">
        <v>2</v>
      </c>
      <c r="E80" s="21">
        <f t="shared" si="22"/>
        <v>8000</v>
      </c>
      <c r="F80" s="21">
        <v>72</v>
      </c>
      <c r="G80" s="21">
        <v>39</v>
      </c>
      <c r="H80" s="21">
        <f t="shared" si="32"/>
        <v>1404</v>
      </c>
      <c r="I80" s="21">
        <v>2544</v>
      </c>
      <c r="J80" s="21">
        <f t="shared" si="35"/>
        <v>1543.4448</v>
      </c>
      <c r="K80" s="21">
        <f t="shared" ref="K80:K85" si="36">J80*0.3</f>
        <v>463.03344</v>
      </c>
      <c r="L80" s="21"/>
      <c r="M80" s="21"/>
      <c r="N80" s="21"/>
      <c r="O80" s="21">
        <v>2</v>
      </c>
      <c r="P80" s="21">
        <f t="shared" si="30"/>
        <v>38</v>
      </c>
      <c r="Q80" s="21">
        <f t="shared" si="31"/>
        <v>1140</v>
      </c>
      <c r="R80" s="21">
        <f t="shared" si="23"/>
        <v>11007.03344</v>
      </c>
      <c r="S80" s="37"/>
    </row>
    <row r="81" s="3" customFormat="1" ht="37" customHeight="1" spans="1:19">
      <c r="A81" s="19">
        <v>78</v>
      </c>
      <c r="B81" s="33" t="s">
        <v>173</v>
      </c>
      <c r="C81" s="33" t="s">
        <v>174</v>
      </c>
      <c r="D81" s="21">
        <v>2</v>
      </c>
      <c r="E81" s="21">
        <f t="shared" si="22"/>
        <v>8000</v>
      </c>
      <c r="F81" s="21">
        <v>40</v>
      </c>
      <c r="G81" s="21">
        <v>39</v>
      </c>
      <c r="H81" s="21">
        <v>780</v>
      </c>
      <c r="I81" s="21">
        <v>948</v>
      </c>
      <c r="J81" s="21">
        <f t="shared" si="35"/>
        <v>575.1516</v>
      </c>
      <c r="K81" s="21">
        <f t="shared" si="36"/>
        <v>172.54548</v>
      </c>
      <c r="L81" s="21"/>
      <c r="M81" s="21"/>
      <c r="N81" s="21"/>
      <c r="O81" s="21">
        <v>2</v>
      </c>
      <c r="P81" s="21">
        <f t="shared" si="30"/>
        <v>38</v>
      </c>
      <c r="Q81" s="21">
        <f t="shared" si="31"/>
        <v>1140</v>
      </c>
      <c r="R81" s="21">
        <f t="shared" si="23"/>
        <v>10092.54548</v>
      </c>
      <c r="S81" s="37"/>
    </row>
    <row r="82" s="3" customFormat="1" ht="37" customHeight="1" spans="1:19">
      <c r="A82" s="19">
        <v>79</v>
      </c>
      <c r="B82" s="33" t="s">
        <v>175</v>
      </c>
      <c r="C82" s="33" t="s">
        <v>176</v>
      </c>
      <c r="D82" s="21">
        <v>2</v>
      </c>
      <c r="E82" s="21">
        <f t="shared" si="22"/>
        <v>8000</v>
      </c>
      <c r="F82" s="21">
        <v>66</v>
      </c>
      <c r="G82" s="21">
        <v>39</v>
      </c>
      <c r="H82" s="21">
        <f t="shared" ref="H82:H84" si="37">F82*G82*0.5</f>
        <v>1287</v>
      </c>
      <c r="I82" s="21">
        <v>1479</v>
      </c>
      <c r="J82" s="21">
        <f t="shared" si="35"/>
        <v>897.3093</v>
      </c>
      <c r="K82" s="21">
        <f t="shared" si="36"/>
        <v>269.19279</v>
      </c>
      <c r="L82" s="21"/>
      <c r="M82" s="21"/>
      <c r="N82" s="21"/>
      <c r="O82" s="21">
        <v>2</v>
      </c>
      <c r="P82" s="21">
        <f t="shared" si="30"/>
        <v>38</v>
      </c>
      <c r="Q82" s="21">
        <f t="shared" si="31"/>
        <v>1140</v>
      </c>
      <c r="R82" s="21">
        <f t="shared" si="23"/>
        <v>10696.19279</v>
      </c>
      <c r="S82" s="37"/>
    </row>
    <row r="83" s="3" customFormat="1" ht="37" customHeight="1" spans="1:19">
      <c r="A83" s="19">
        <v>80</v>
      </c>
      <c r="B83" s="33" t="s">
        <v>177</v>
      </c>
      <c r="C83" s="33" t="s">
        <v>178</v>
      </c>
      <c r="D83" s="21">
        <v>3</v>
      </c>
      <c r="E83" s="21">
        <v>12000</v>
      </c>
      <c r="F83" s="21">
        <v>44.46</v>
      </c>
      <c r="G83" s="21">
        <v>39</v>
      </c>
      <c r="H83" s="21">
        <f t="shared" si="37"/>
        <v>866.97</v>
      </c>
      <c r="I83" s="21"/>
      <c r="J83" s="21">
        <f t="shared" si="35"/>
        <v>0</v>
      </c>
      <c r="K83" s="21">
        <f t="shared" si="36"/>
        <v>0</v>
      </c>
      <c r="L83" s="21"/>
      <c r="M83" s="21"/>
      <c r="N83" s="21"/>
      <c r="O83" s="21">
        <v>3</v>
      </c>
      <c r="P83" s="21">
        <f t="shared" si="30"/>
        <v>57</v>
      </c>
      <c r="Q83" s="21">
        <f t="shared" si="31"/>
        <v>1710</v>
      </c>
      <c r="R83" s="21">
        <f t="shared" si="23"/>
        <v>14576.97</v>
      </c>
      <c r="S83" s="37"/>
    </row>
    <row r="84" s="3" customFormat="1" ht="37" customHeight="1" spans="1:19">
      <c r="A84" s="19">
        <v>81</v>
      </c>
      <c r="B84" s="33" t="s">
        <v>179</v>
      </c>
      <c r="C84" s="33" t="s">
        <v>180</v>
      </c>
      <c r="D84" s="21">
        <v>3</v>
      </c>
      <c r="E84" s="21">
        <f>4000*D84</f>
        <v>12000</v>
      </c>
      <c r="F84" s="21">
        <v>48</v>
      </c>
      <c r="G84" s="21">
        <v>39</v>
      </c>
      <c r="H84" s="21">
        <f t="shared" si="37"/>
        <v>936</v>
      </c>
      <c r="I84" s="21">
        <v>1406</v>
      </c>
      <c r="J84" s="21">
        <v>784</v>
      </c>
      <c r="K84" s="21">
        <f t="shared" si="36"/>
        <v>235.2</v>
      </c>
      <c r="L84" s="21"/>
      <c r="M84" s="21"/>
      <c r="N84" s="21"/>
      <c r="O84" s="21">
        <v>3</v>
      </c>
      <c r="P84" s="21">
        <f t="shared" si="30"/>
        <v>57</v>
      </c>
      <c r="Q84" s="21">
        <f t="shared" si="31"/>
        <v>1710</v>
      </c>
      <c r="R84" s="21">
        <f t="shared" si="23"/>
        <v>14881.2</v>
      </c>
      <c r="S84" s="37"/>
    </row>
    <row r="85" s="3" customFormat="1" ht="37" customHeight="1" spans="1:19">
      <c r="A85" s="19">
        <v>82</v>
      </c>
      <c r="B85" s="42" t="s">
        <v>181</v>
      </c>
      <c r="C85" s="42" t="s">
        <v>182</v>
      </c>
      <c r="D85" s="21">
        <v>3</v>
      </c>
      <c r="E85" s="21">
        <f t="shared" ref="E84:E87" si="38">4000*D85</f>
        <v>12000</v>
      </c>
      <c r="F85" s="21">
        <v>68</v>
      </c>
      <c r="G85" s="21">
        <v>39</v>
      </c>
      <c r="H85" s="21">
        <f t="shared" ref="H77:H95" si="39">F85*G85*0.5</f>
        <v>1326</v>
      </c>
      <c r="I85" s="21">
        <v>2897</v>
      </c>
      <c r="J85" s="21">
        <f t="shared" ref="J79:J93" si="40">0.6067*I85</f>
        <v>1757.6099</v>
      </c>
      <c r="K85" s="21">
        <f t="shared" si="36"/>
        <v>527.28297</v>
      </c>
      <c r="L85" s="21"/>
      <c r="M85" s="21"/>
      <c r="N85" s="21"/>
      <c r="O85" s="21">
        <v>3</v>
      </c>
      <c r="P85" s="21">
        <f t="shared" ref="P69:P100" si="41">O85*19</f>
        <v>57</v>
      </c>
      <c r="Q85" s="21">
        <f t="shared" ref="Q69:Q100" si="42">P85*30</f>
        <v>1710</v>
      </c>
      <c r="R85" s="21">
        <f t="shared" si="23"/>
        <v>15563.28297</v>
      </c>
      <c r="S85" s="37"/>
    </row>
    <row r="86" s="3" customFormat="1" ht="37" customHeight="1" spans="1:19">
      <c r="A86" s="19">
        <v>83</v>
      </c>
      <c r="B86" s="33" t="s">
        <v>183</v>
      </c>
      <c r="C86" s="33" t="s">
        <v>184</v>
      </c>
      <c r="D86" s="21">
        <v>2</v>
      </c>
      <c r="E86" s="21">
        <f t="shared" si="38"/>
        <v>8000</v>
      </c>
      <c r="F86" s="21">
        <v>69</v>
      </c>
      <c r="G86" s="21">
        <v>39</v>
      </c>
      <c r="H86" s="21">
        <f t="shared" si="39"/>
        <v>1345.5</v>
      </c>
      <c r="I86" s="21">
        <v>4755</v>
      </c>
      <c r="J86" s="21">
        <f t="shared" si="40"/>
        <v>2884.8585</v>
      </c>
      <c r="K86" s="21">
        <v>865.4</v>
      </c>
      <c r="L86" s="21"/>
      <c r="M86" s="21"/>
      <c r="N86" s="21"/>
      <c r="O86" s="21">
        <v>2</v>
      </c>
      <c r="P86" s="21">
        <f t="shared" si="41"/>
        <v>38</v>
      </c>
      <c r="Q86" s="21">
        <f t="shared" si="42"/>
        <v>1140</v>
      </c>
      <c r="R86" s="21">
        <f t="shared" si="23"/>
        <v>11350.9</v>
      </c>
      <c r="S86" s="37"/>
    </row>
    <row r="87" s="3" customFormat="1" ht="37" customHeight="1" spans="1:19">
      <c r="A87" s="19">
        <v>84</v>
      </c>
      <c r="B87" s="33" t="s">
        <v>185</v>
      </c>
      <c r="C87" s="33" t="s">
        <v>186</v>
      </c>
      <c r="D87" s="21">
        <v>3</v>
      </c>
      <c r="E87" s="21">
        <f t="shared" si="38"/>
        <v>12000</v>
      </c>
      <c r="F87" s="21">
        <v>40</v>
      </c>
      <c r="G87" s="21">
        <v>39</v>
      </c>
      <c r="H87" s="21">
        <f t="shared" si="39"/>
        <v>780</v>
      </c>
      <c r="I87" s="21">
        <v>7119</v>
      </c>
      <c r="J87" s="21">
        <f t="shared" si="40"/>
        <v>4319.0973</v>
      </c>
      <c r="K87" s="21">
        <v>1295.7</v>
      </c>
      <c r="L87" s="21"/>
      <c r="M87" s="21"/>
      <c r="N87" s="21"/>
      <c r="O87" s="21">
        <v>3</v>
      </c>
      <c r="P87" s="21">
        <f t="shared" si="41"/>
        <v>57</v>
      </c>
      <c r="Q87" s="21">
        <f t="shared" si="42"/>
        <v>1710</v>
      </c>
      <c r="R87" s="21">
        <f t="shared" si="23"/>
        <v>15785.7</v>
      </c>
      <c r="S87" s="37"/>
    </row>
    <row r="88" s="3" customFormat="1" ht="37" customHeight="1" spans="1:19">
      <c r="A88" s="19">
        <v>85</v>
      </c>
      <c r="B88" s="33" t="s">
        <v>187</v>
      </c>
      <c r="C88" s="33" t="s">
        <v>188</v>
      </c>
      <c r="D88" s="21">
        <v>3</v>
      </c>
      <c r="E88" s="21">
        <f t="shared" ref="E88:E119" si="43">4000*D88</f>
        <v>12000</v>
      </c>
      <c r="F88" s="21">
        <v>53</v>
      </c>
      <c r="G88" s="21">
        <v>39</v>
      </c>
      <c r="H88" s="21">
        <f t="shared" si="39"/>
        <v>1033.5</v>
      </c>
      <c r="I88" s="21">
        <v>1345</v>
      </c>
      <c r="J88" s="21">
        <f t="shared" si="40"/>
        <v>816.0115</v>
      </c>
      <c r="K88" s="21">
        <f>J88*0.3</f>
        <v>244.80345</v>
      </c>
      <c r="L88" s="21">
        <v>1</v>
      </c>
      <c r="M88" s="21">
        <v>42</v>
      </c>
      <c r="N88" s="21">
        <v>8400</v>
      </c>
      <c r="O88" s="21">
        <v>3</v>
      </c>
      <c r="P88" s="21">
        <f t="shared" si="41"/>
        <v>57</v>
      </c>
      <c r="Q88" s="21">
        <f t="shared" si="42"/>
        <v>1710</v>
      </c>
      <c r="R88" s="21">
        <v>23389</v>
      </c>
      <c r="S88" s="37"/>
    </row>
    <row r="89" s="3" customFormat="1" ht="37" customHeight="1" spans="1:19">
      <c r="A89" s="19">
        <v>86</v>
      </c>
      <c r="B89" s="33" t="s">
        <v>189</v>
      </c>
      <c r="C89" s="33" t="s">
        <v>190</v>
      </c>
      <c r="D89" s="21">
        <v>2</v>
      </c>
      <c r="E89" s="21">
        <f t="shared" si="43"/>
        <v>8000</v>
      </c>
      <c r="F89" s="21">
        <v>52</v>
      </c>
      <c r="G89" s="21">
        <v>39</v>
      </c>
      <c r="H89" s="21">
        <f t="shared" si="39"/>
        <v>1014</v>
      </c>
      <c r="I89" s="21">
        <v>2393</v>
      </c>
      <c r="J89" s="21">
        <f t="shared" si="40"/>
        <v>1451.8331</v>
      </c>
      <c r="K89" s="21">
        <v>435.5</v>
      </c>
      <c r="L89" s="21">
        <v>1</v>
      </c>
      <c r="M89" s="21">
        <v>48</v>
      </c>
      <c r="N89" s="21">
        <f>48*200</f>
        <v>9600</v>
      </c>
      <c r="O89" s="21">
        <v>2</v>
      </c>
      <c r="P89" s="21">
        <f t="shared" si="41"/>
        <v>38</v>
      </c>
      <c r="Q89" s="21">
        <f t="shared" si="42"/>
        <v>1140</v>
      </c>
      <c r="R89" s="21">
        <f t="shared" ref="R89:R99" si="44">E89+H89+K89+N89+Q89</f>
        <v>20189.5</v>
      </c>
      <c r="S89" s="37"/>
    </row>
    <row r="90" s="3" customFormat="1" ht="37" customHeight="1" spans="1:19">
      <c r="A90" s="19">
        <v>87</v>
      </c>
      <c r="B90" s="33" t="s">
        <v>191</v>
      </c>
      <c r="C90" s="33" t="s">
        <v>192</v>
      </c>
      <c r="D90" s="21">
        <v>2</v>
      </c>
      <c r="E90" s="21">
        <f t="shared" si="43"/>
        <v>8000</v>
      </c>
      <c r="F90" s="21">
        <v>56</v>
      </c>
      <c r="G90" s="21">
        <v>39</v>
      </c>
      <c r="H90" s="21">
        <f t="shared" si="39"/>
        <v>1092</v>
      </c>
      <c r="I90" s="21">
        <v>1375</v>
      </c>
      <c r="J90" s="21">
        <f t="shared" si="40"/>
        <v>834.2125</v>
      </c>
      <c r="K90" s="21">
        <f>J90*0.3</f>
        <v>250.26375</v>
      </c>
      <c r="L90" s="21"/>
      <c r="M90" s="21"/>
      <c r="N90" s="21"/>
      <c r="O90" s="21">
        <v>2</v>
      </c>
      <c r="P90" s="21">
        <f t="shared" si="41"/>
        <v>38</v>
      </c>
      <c r="Q90" s="21">
        <f t="shared" si="42"/>
        <v>1140</v>
      </c>
      <c r="R90" s="21">
        <f t="shared" si="44"/>
        <v>10482.26375</v>
      </c>
      <c r="S90" s="37"/>
    </row>
    <row r="91" s="3" customFormat="1" ht="37" customHeight="1" spans="1:19">
      <c r="A91" s="19">
        <v>88</v>
      </c>
      <c r="B91" s="33" t="s">
        <v>193</v>
      </c>
      <c r="C91" s="33" t="s">
        <v>194</v>
      </c>
      <c r="D91" s="21">
        <v>3</v>
      </c>
      <c r="E91" s="21">
        <f t="shared" si="43"/>
        <v>12000</v>
      </c>
      <c r="F91" s="21">
        <v>48</v>
      </c>
      <c r="G91" s="21">
        <v>39</v>
      </c>
      <c r="H91" s="21">
        <f t="shared" si="39"/>
        <v>936</v>
      </c>
      <c r="I91" s="21">
        <v>2657</v>
      </c>
      <c r="J91" s="21">
        <f t="shared" si="40"/>
        <v>1612.0019</v>
      </c>
      <c r="K91" s="21">
        <f>J91*0.3</f>
        <v>483.60057</v>
      </c>
      <c r="L91" s="21">
        <v>1</v>
      </c>
      <c r="M91" s="21">
        <v>1</v>
      </c>
      <c r="N91" s="21">
        <v>200</v>
      </c>
      <c r="O91" s="21">
        <v>3</v>
      </c>
      <c r="P91" s="21">
        <f t="shared" si="41"/>
        <v>57</v>
      </c>
      <c r="Q91" s="21">
        <f t="shared" si="42"/>
        <v>1710</v>
      </c>
      <c r="R91" s="21">
        <f t="shared" si="44"/>
        <v>15329.60057</v>
      </c>
      <c r="S91" s="37"/>
    </row>
    <row r="92" s="3" customFormat="1" ht="37" customHeight="1" spans="1:19">
      <c r="A92" s="19">
        <v>89</v>
      </c>
      <c r="B92" s="33" t="s">
        <v>195</v>
      </c>
      <c r="C92" s="33" t="s">
        <v>196</v>
      </c>
      <c r="D92" s="21">
        <v>3</v>
      </c>
      <c r="E92" s="21">
        <f t="shared" si="43"/>
        <v>12000</v>
      </c>
      <c r="F92" s="21">
        <v>52</v>
      </c>
      <c r="G92" s="21">
        <v>39</v>
      </c>
      <c r="H92" s="21">
        <f t="shared" si="39"/>
        <v>1014</v>
      </c>
      <c r="I92" s="21">
        <v>2404</v>
      </c>
      <c r="J92" s="21">
        <f t="shared" si="40"/>
        <v>1458.5068</v>
      </c>
      <c r="K92" s="21">
        <f>J92*0.3</f>
        <v>437.55204</v>
      </c>
      <c r="L92" s="21"/>
      <c r="M92" s="21"/>
      <c r="N92" s="21"/>
      <c r="O92" s="21">
        <v>3</v>
      </c>
      <c r="P92" s="21">
        <f t="shared" si="41"/>
        <v>57</v>
      </c>
      <c r="Q92" s="21">
        <f t="shared" si="42"/>
        <v>1710</v>
      </c>
      <c r="R92" s="21">
        <f t="shared" si="44"/>
        <v>15161.55204</v>
      </c>
      <c r="S92" s="37"/>
    </row>
    <row r="93" s="3" customFormat="1" ht="37" customHeight="1" spans="1:19">
      <c r="A93" s="19">
        <v>90</v>
      </c>
      <c r="B93" s="33" t="s">
        <v>197</v>
      </c>
      <c r="C93" s="33" t="s">
        <v>198</v>
      </c>
      <c r="D93" s="21">
        <v>3</v>
      </c>
      <c r="E93" s="21">
        <f t="shared" si="43"/>
        <v>12000</v>
      </c>
      <c r="F93" s="21">
        <v>60</v>
      </c>
      <c r="G93" s="21">
        <v>39</v>
      </c>
      <c r="H93" s="21">
        <f t="shared" si="39"/>
        <v>1170</v>
      </c>
      <c r="I93" s="21">
        <v>2008</v>
      </c>
      <c r="J93" s="21">
        <v>1130</v>
      </c>
      <c r="K93" s="21">
        <f>J93*0.3</f>
        <v>339</v>
      </c>
      <c r="L93" s="21"/>
      <c r="M93" s="21"/>
      <c r="N93" s="21"/>
      <c r="O93" s="21">
        <v>3</v>
      </c>
      <c r="P93" s="21">
        <f t="shared" si="41"/>
        <v>57</v>
      </c>
      <c r="Q93" s="21">
        <f t="shared" si="42"/>
        <v>1710</v>
      </c>
      <c r="R93" s="21">
        <f t="shared" si="44"/>
        <v>15219</v>
      </c>
      <c r="S93" s="37"/>
    </row>
    <row r="94" s="3" customFormat="1" ht="37" customHeight="1" spans="1:19">
      <c r="A94" s="19">
        <v>91</v>
      </c>
      <c r="B94" s="33" t="s">
        <v>199</v>
      </c>
      <c r="C94" s="33" t="s">
        <v>200</v>
      </c>
      <c r="D94" s="21">
        <v>2</v>
      </c>
      <c r="E94" s="21">
        <f t="shared" si="43"/>
        <v>8000</v>
      </c>
      <c r="F94" s="21">
        <v>80</v>
      </c>
      <c r="G94" s="21">
        <v>39</v>
      </c>
      <c r="H94" s="21">
        <f t="shared" si="39"/>
        <v>1560</v>
      </c>
      <c r="I94" s="21">
        <v>1783</v>
      </c>
      <c r="J94" s="21">
        <v>994.91</v>
      </c>
      <c r="K94" s="21">
        <f>J94*0.3</f>
        <v>298.473</v>
      </c>
      <c r="L94" s="21"/>
      <c r="M94" s="21"/>
      <c r="N94" s="21"/>
      <c r="O94" s="21">
        <v>2</v>
      </c>
      <c r="P94" s="21">
        <f t="shared" si="41"/>
        <v>38</v>
      </c>
      <c r="Q94" s="21">
        <f t="shared" si="42"/>
        <v>1140</v>
      </c>
      <c r="R94" s="21">
        <f t="shared" si="44"/>
        <v>10998.473</v>
      </c>
      <c r="S94" s="37"/>
    </row>
    <row r="95" s="3" customFormat="1" ht="37" customHeight="1" spans="1:19">
      <c r="A95" s="19">
        <v>92</v>
      </c>
      <c r="B95" s="33" t="s">
        <v>201</v>
      </c>
      <c r="C95" s="33" t="s">
        <v>202</v>
      </c>
      <c r="D95" s="21">
        <v>3</v>
      </c>
      <c r="E95" s="21">
        <f t="shared" si="43"/>
        <v>12000</v>
      </c>
      <c r="F95" s="21">
        <v>51</v>
      </c>
      <c r="G95" s="21">
        <v>36</v>
      </c>
      <c r="H95" s="21">
        <f t="shared" si="39"/>
        <v>918</v>
      </c>
      <c r="I95" s="21">
        <v>1452</v>
      </c>
      <c r="J95" s="21">
        <v>881</v>
      </c>
      <c r="K95" s="21">
        <v>264.3</v>
      </c>
      <c r="L95" s="21"/>
      <c r="M95" s="21"/>
      <c r="N95" s="21"/>
      <c r="O95" s="21">
        <v>3</v>
      </c>
      <c r="P95" s="21">
        <f t="shared" si="41"/>
        <v>57</v>
      </c>
      <c r="Q95" s="21">
        <f t="shared" si="42"/>
        <v>1710</v>
      </c>
      <c r="R95" s="21">
        <f t="shared" si="44"/>
        <v>14892.3</v>
      </c>
      <c r="S95" s="37"/>
    </row>
    <row r="96" s="3" customFormat="1" ht="37" customHeight="1" spans="1:19">
      <c r="A96" s="19">
        <v>93</v>
      </c>
      <c r="B96" s="33" t="s">
        <v>203</v>
      </c>
      <c r="C96" s="33" t="s">
        <v>204</v>
      </c>
      <c r="D96" s="21">
        <v>2</v>
      </c>
      <c r="E96" s="21">
        <f t="shared" si="43"/>
        <v>8000</v>
      </c>
      <c r="F96" s="21">
        <v>53.4</v>
      </c>
      <c r="G96" s="21">
        <v>39</v>
      </c>
      <c r="H96" s="21">
        <v>238</v>
      </c>
      <c r="I96" s="21">
        <v>520</v>
      </c>
      <c r="J96" s="21">
        <v>277.67</v>
      </c>
      <c r="K96" s="21">
        <f t="shared" ref="K96:K102" si="45">J96*0.3</f>
        <v>83.301</v>
      </c>
      <c r="L96" s="21"/>
      <c r="M96" s="21"/>
      <c r="N96" s="21"/>
      <c r="O96" s="21">
        <v>2</v>
      </c>
      <c r="P96" s="21">
        <f t="shared" si="41"/>
        <v>38</v>
      </c>
      <c r="Q96" s="21">
        <f t="shared" si="42"/>
        <v>1140</v>
      </c>
      <c r="R96" s="21">
        <f t="shared" si="44"/>
        <v>9461.301</v>
      </c>
      <c r="S96" s="37"/>
    </row>
    <row r="97" s="4" customFormat="1" ht="37" customHeight="1" spans="1:19">
      <c r="A97" s="19">
        <v>94</v>
      </c>
      <c r="B97" s="42" t="s">
        <v>205</v>
      </c>
      <c r="C97" s="42" t="s">
        <v>206</v>
      </c>
      <c r="D97" s="21">
        <v>2</v>
      </c>
      <c r="E97" s="21">
        <f t="shared" si="43"/>
        <v>8000</v>
      </c>
      <c r="F97" s="21">
        <v>70</v>
      </c>
      <c r="G97" s="21">
        <v>39</v>
      </c>
      <c r="H97" s="21">
        <f>F97*G97*0.5</f>
        <v>1365</v>
      </c>
      <c r="I97" s="21"/>
      <c r="J97" s="21">
        <f>0.6067*I97</f>
        <v>0</v>
      </c>
      <c r="K97" s="21">
        <f t="shared" si="45"/>
        <v>0</v>
      </c>
      <c r="L97" s="21"/>
      <c r="M97" s="21"/>
      <c r="N97" s="21"/>
      <c r="O97" s="21">
        <v>2</v>
      </c>
      <c r="P97" s="21">
        <f t="shared" si="41"/>
        <v>38</v>
      </c>
      <c r="Q97" s="21">
        <f t="shared" si="42"/>
        <v>1140</v>
      </c>
      <c r="R97" s="21">
        <f t="shared" si="44"/>
        <v>10505</v>
      </c>
      <c r="S97" s="38"/>
    </row>
    <row r="98" s="3" customFormat="1" ht="37" customHeight="1" spans="1:19">
      <c r="A98" s="19">
        <v>95</v>
      </c>
      <c r="B98" s="33" t="s">
        <v>207</v>
      </c>
      <c r="C98" s="33" t="s">
        <v>208</v>
      </c>
      <c r="D98" s="21">
        <v>3</v>
      </c>
      <c r="E98" s="21">
        <f t="shared" si="43"/>
        <v>12000</v>
      </c>
      <c r="F98" s="21">
        <v>145</v>
      </c>
      <c r="G98" s="21">
        <v>39</v>
      </c>
      <c r="H98" s="21">
        <v>2828</v>
      </c>
      <c r="I98" s="21">
        <v>973</v>
      </c>
      <c r="J98" s="21">
        <v>590</v>
      </c>
      <c r="K98" s="21">
        <f t="shared" si="45"/>
        <v>177</v>
      </c>
      <c r="L98" s="21"/>
      <c r="M98" s="21"/>
      <c r="N98" s="21"/>
      <c r="O98" s="21">
        <v>3</v>
      </c>
      <c r="P98" s="21">
        <f t="shared" si="41"/>
        <v>57</v>
      </c>
      <c r="Q98" s="21">
        <f t="shared" si="42"/>
        <v>1710</v>
      </c>
      <c r="R98" s="21">
        <f t="shared" si="44"/>
        <v>16715</v>
      </c>
      <c r="S98" s="37"/>
    </row>
    <row r="99" s="3" customFormat="1" ht="37" customHeight="1" spans="1:19">
      <c r="A99" s="19">
        <v>96</v>
      </c>
      <c r="B99" s="33" t="s">
        <v>209</v>
      </c>
      <c r="C99" s="33" t="s">
        <v>210</v>
      </c>
      <c r="D99" s="21">
        <v>3</v>
      </c>
      <c r="E99" s="21">
        <f t="shared" si="43"/>
        <v>12000</v>
      </c>
      <c r="F99" s="21">
        <v>52</v>
      </c>
      <c r="G99" s="21">
        <v>31</v>
      </c>
      <c r="H99" s="21">
        <f>F99*G99*0.5</f>
        <v>806</v>
      </c>
      <c r="I99" s="21">
        <v>1399</v>
      </c>
      <c r="J99" s="21">
        <v>780</v>
      </c>
      <c r="K99" s="21">
        <f t="shared" si="45"/>
        <v>234</v>
      </c>
      <c r="L99" s="21"/>
      <c r="M99" s="21"/>
      <c r="N99" s="21"/>
      <c r="O99" s="21">
        <v>3</v>
      </c>
      <c r="P99" s="21">
        <f t="shared" si="41"/>
        <v>57</v>
      </c>
      <c r="Q99" s="21">
        <f t="shared" si="42"/>
        <v>1710</v>
      </c>
      <c r="R99" s="21">
        <f t="shared" si="44"/>
        <v>14750</v>
      </c>
      <c r="S99" s="37"/>
    </row>
    <row r="100" s="3" customFormat="1" ht="37" customHeight="1" spans="1:19">
      <c r="A100" s="19">
        <v>97</v>
      </c>
      <c r="B100" s="33" t="s">
        <v>211</v>
      </c>
      <c r="C100" s="33" t="s">
        <v>212</v>
      </c>
      <c r="D100" s="21">
        <v>2</v>
      </c>
      <c r="E100" s="21">
        <f t="shared" si="43"/>
        <v>8000</v>
      </c>
      <c r="F100" s="21">
        <v>63.36</v>
      </c>
      <c r="G100" s="21">
        <v>39</v>
      </c>
      <c r="H100" s="21">
        <f>F100*G100*0.5</f>
        <v>1235.52</v>
      </c>
      <c r="I100" s="21">
        <v>2432</v>
      </c>
      <c r="J100" s="21">
        <v>1431.7</v>
      </c>
      <c r="K100" s="21">
        <f t="shared" si="45"/>
        <v>429.51</v>
      </c>
      <c r="L100" s="21"/>
      <c r="M100" s="21"/>
      <c r="N100" s="21"/>
      <c r="O100" s="21">
        <v>2</v>
      </c>
      <c r="P100" s="21">
        <f t="shared" si="41"/>
        <v>38</v>
      </c>
      <c r="Q100" s="21">
        <f t="shared" si="42"/>
        <v>1140</v>
      </c>
      <c r="R100" s="21">
        <v>10806</v>
      </c>
      <c r="S100" s="37"/>
    </row>
    <row r="101" s="3" customFormat="1" ht="37" customHeight="1" spans="1:19">
      <c r="A101" s="19">
        <v>98</v>
      </c>
      <c r="B101" s="33" t="s">
        <v>213</v>
      </c>
      <c r="C101" s="33" t="s">
        <v>214</v>
      </c>
      <c r="D101" s="21">
        <v>2</v>
      </c>
      <c r="E101" s="21">
        <f t="shared" si="43"/>
        <v>8000</v>
      </c>
      <c r="F101" s="21">
        <v>51</v>
      </c>
      <c r="G101" s="21">
        <v>39</v>
      </c>
      <c r="H101" s="21">
        <f>F101*G101*0.5</f>
        <v>994.5</v>
      </c>
      <c r="I101" s="21">
        <v>714</v>
      </c>
      <c r="J101" s="21">
        <f>0.6067*I101</f>
        <v>433.1838</v>
      </c>
      <c r="K101" s="21">
        <f t="shared" si="45"/>
        <v>129.95514</v>
      </c>
      <c r="L101" s="21"/>
      <c r="M101" s="21"/>
      <c r="N101" s="21"/>
      <c r="O101" s="21">
        <v>2</v>
      </c>
      <c r="P101" s="21">
        <f t="shared" ref="P101:P132" si="46">O101*19</f>
        <v>38</v>
      </c>
      <c r="Q101" s="21">
        <f t="shared" ref="Q101:Q132" si="47">P101*30</f>
        <v>1140</v>
      </c>
      <c r="R101" s="21">
        <v>10265</v>
      </c>
      <c r="S101" s="37"/>
    </row>
    <row r="102" s="3" customFormat="1" ht="37" customHeight="1" spans="1:19">
      <c r="A102" s="19">
        <v>99</v>
      </c>
      <c r="B102" s="33" t="s">
        <v>215</v>
      </c>
      <c r="C102" s="33" t="s">
        <v>216</v>
      </c>
      <c r="D102" s="21">
        <v>2</v>
      </c>
      <c r="E102" s="21">
        <f t="shared" si="43"/>
        <v>8000</v>
      </c>
      <c r="F102" s="21">
        <v>70</v>
      </c>
      <c r="G102" s="21">
        <v>39</v>
      </c>
      <c r="H102" s="21">
        <f>F102*G102*0.5</f>
        <v>1365</v>
      </c>
      <c r="I102" s="21">
        <v>507</v>
      </c>
      <c r="J102" s="21">
        <v>307.6</v>
      </c>
      <c r="K102" s="21">
        <f t="shared" si="45"/>
        <v>92.28</v>
      </c>
      <c r="L102" s="21"/>
      <c r="M102" s="21"/>
      <c r="N102" s="21"/>
      <c r="O102" s="21">
        <v>2</v>
      </c>
      <c r="P102" s="21">
        <f t="shared" si="46"/>
        <v>38</v>
      </c>
      <c r="Q102" s="21">
        <f t="shared" si="47"/>
        <v>1140</v>
      </c>
      <c r="R102" s="21">
        <f>E102+H102+K102+N102+Q102</f>
        <v>10597.28</v>
      </c>
      <c r="S102" s="37"/>
    </row>
    <row r="103" s="3" customFormat="1" ht="37" customHeight="1" spans="1:19">
      <c r="A103" s="19">
        <v>100</v>
      </c>
      <c r="B103" s="33" t="s">
        <v>217</v>
      </c>
      <c r="C103" s="33" t="s">
        <v>218</v>
      </c>
      <c r="D103" s="21">
        <v>2</v>
      </c>
      <c r="E103" s="21">
        <f t="shared" si="43"/>
        <v>8000</v>
      </c>
      <c r="F103" s="21">
        <v>46</v>
      </c>
      <c r="G103" s="21">
        <v>39</v>
      </c>
      <c r="H103" s="21">
        <f t="shared" ref="H103:H137" si="48">F103*G103*0.5</f>
        <v>897</v>
      </c>
      <c r="I103" s="21">
        <v>2469</v>
      </c>
      <c r="J103" s="21">
        <v>1498</v>
      </c>
      <c r="K103" s="21">
        <f t="shared" ref="K103:K137" si="49">J103*0.3</f>
        <v>449.4</v>
      </c>
      <c r="L103" s="21"/>
      <c r="M103" s="21"/>
      <c r="N103" s="21"/>
      <c r="O103" s="21">
        <v>2</v>
      </c>
      <c r="P103" s="21">
        <f t="shared" si="46"/>
        <v>38</v>
      </c>
      <c r="Q103" s="21">
        <f t="shared" si="47"/>
        <v>1140</v>
      </c>
      <c r="R103" s="21">
        <f t="shared" ref="R103:R137" si="50">E103+H103+K103+N103+Q103</f>
        <v>10486.4</v>
      </c>
      <c r="S103" s="37"/>
    </row>
    <row r="104" s="3" customFormat="1" ht="37" customHeight="1" spans="1:19">
      <c r="A104" s="19">
        <v>101</v>
      </c>
      <c r="B104" s="33" t="s">
        <v>219</v>
      </c>
      <c r="C104" s="33" t="s">
        <v>220</v>
      </c>
      <c r="D104" s="21">
        <v>3</v>
      </c>
      <c r="E104" s="21">
        <f t="shared" si="43"/>
        <v>12000</v>
      </c>
      <c r="F104" s="21">
        <v>57</v>
      </c>
      <c r="G104" s="21">
        <v>39</v>
      </c>
      <c r="H104" s="21">
        <f t="shared" si="48"/>
        <v>1111.5</v>
      </c>
      <c r="I104" s="21">
        <v>1691</v>
      </c>
      <c r="J104" s="21">
        <v>1026</v>
      </c>
      <c r="K104" s="21">
        <f t="shared" si="49"/>
        <v>307.8</v>
      </c>
      <c r="L104" s="21"/>
      <c r="M104" s="21"/>
      <c r="N104" s="21"/>
      <c r="O104" s="21">
        <v>3</v>
      </c>
      <c r="P104" s="21">
        <v>57</v>
      </c>
      <c r="Q104" s="21">
        <f t="shared" si="47"/>
        <v>1710</v>
      </c>
      <c r="R104" s="21">
        <v>15130</v>
      </c>
      <c r="S104" s="37"/>
    </row>
    <row r="105" s="3" customFormat="1" ht="37" customHeight="1" spans="1:19">
      <c r="A105" s="19">
        <v>102</v>
      </c>
      <c r="B105" s="33" t="s">
        <v>221</v>
      </c>
      <c r="C105" s="33" t="s">
        <v>222</v>
      </c>
      <c r="D105" s="21">
        <v>3</v>
      </c>
      <c r="E105" s="21">
        <f t="shared" si="43"/>
        <v>12000</v>
      </c>
      <c r="F105" s="21">
        <v>50</v>
      </c>
      <c r="G105" s="21">
        <v>39</v>
      </c>
      <c r="H105" s="21">
        <v>645</v>
      </c>
      <c r="I105" s="21">
        <v>4978</v>
      </c>
      <c r="J105" s="21">
        <f t="shared" ref="J103:J137" si="51">0.6067*I105</f>
        <v>3020.1526</v>
      </c>
      <c r="K105" s="21">
        <f t="shared" si="49"/>
        <v>906.04578</v>
      </c>
      <c r="L105" s="21"/>
      <c r="M105" s="21"/>
      <c r="N105" s="21"/>
      <c r="O105" s="21">
        <v>3</v>
      </c>
      <c r="P105" s="21">
        <f t="shared" si="46"/>
        <v>57</v>
      </c>
      <c r="Q105" s="21">
        <f t="shared" si="47"/>
        <v>1710</v>
      </c>
      <c r="R105" s="21">
        <f t="shared" si="50"/>
        <v>15261.04578</v>
      </c>
      <c r="S105" s="37"/>
    </row>
    <row r="106" s="3" customFormat="1" ht="37" customHeight="1" spans="1:19">
      <c r="A106" s="19">
        <v>103</v>
      </c>
      <c r="B106" s="33" t="s">
        <v>223</v>
      </c>
      <c r="C106" s="33" t="s">
        <v>224</v>
      </c>
      <c r="D106" s="21">
        <v>5</v>
      </c>
      <c r="E106" s="21">
        <f t="shared" si="43"/>
        <v>20000</v>
      </c>
      <c r="F106" s="21">
        <v>68</v>
      </c>
      <c r="G106" s="21">
        <v>39</v>
      </c>
      <c r="H106" s="21">
        <f t="shared" si="48"/>
        <v>1326</v>
      </c>
      <c r="I106" s="21">
        <v>3715</v>
      </c>
      <c r="J106" s="21">
        <v>2215</v>
      </c>
      <c r="K106" s="21">
        <f t="shared" si="49"/>
        <v>664.5</v>
      </c>
      <c r="L106" s="21"/>
      <c r="M106" s="21"/>
      <c r="N106" s="21"/>
      <c r="O106" s="21">
        <v>5</v>
      </c>
      <c r="P106" s="21">
        <f t="shared" si="46"/>
        <v>95</v>
      </c>
      <c r="Q106" s="21">
        <f t="shared" si="47"/>
        <v>2850</v>
      </c>
      <c r="R106" s="21">
        <f t="shared" si="50"/>
        <v>24840.5</v>
      </c>
      <c r="S106" s="37"/>
    </row>
    <row r="107" s="3" customFormat="1" ht="37" customHeight="1" spans="1:19">
      <c r="A107" s="19">
        <v>104</v>
      </c>
      <c r="B107" s="33" t="s">
        <v>225</v>
      </c>
      <c r="C107" s="33" t="s">
        <v>226</v>
      </c>
      <c r="D107" s="21">
        <v>3</v>
      </c>
      <c r="E107" s="21">
        <f t="shared" si="43"/>
        <v>12000</v>
      </c>
      <c r="F107" s="21">
        <v>42</v>
      </c>
      <c r="G107" s="21">
        <v>39</v>
      </c>
      <c r="H107" s="21">
        <f t="shared" si="48"/>
        <v>819</v>
      </c>
      <c r="I107" s="21">
        <v>736</v>
      </c>
      <c r="J107" s="21">
        <v>410.68</v>
      </c>
      <c r="K107" s="21">
        <f t="shared" si="49"/>
        <v>123.204</v>
      </c>
      <c r="L107" s="21"/>
      <c r="M107" s="21"/>
      <c r="N107" s="21"/>
      <c r="O107" s="21">
        <v>3</v>
      </c>
      <c r="P107" s="21">
        <f t="shared" si="46"/>
        <v>57</v>
      </c>
      <c r="Q107" s="21">
        <f t="shared" si="47"/>
        <v>1710</v>
      </c>
      <c r="R107" s="21">
        <f t="shared" si="50"/>
        <v>14652.204</v>
      </c>
      <c r="S107" s="37"/>
    </row>
    <row r="108" s="3" customFormat="1" ht="37" customHeight="1" spans="1:19">
      <c r="A108" s="19">
        <v>105</v>
      </c>
      <c r="B108" s="33" t="s">
        <v>227</v>
      </c>
      <c r="C108" s="33" t="s">
        <v>228</v>
      </c>
      <c r="D108" s="21">
        <v>3</v>
      </c>
      <c r="E108" s="21">
        <f t="shared" si="43"/>
        <v>12000</v>
      </c>
      <c r="F108" s="21">
        <v>40</v>
      </c>
      <c r="G108" s="21">
        <v>39</v>
      </c>
      <c r="H108" s="21">
        <f t="shared" si="48"/>
        <v>780</v>
      </c>
      <c r="I108" s="21">
        <v>895</v>
      </c>
      <c r="J108" s="21">
        <v>438.81</v>
      </c>
      <c r="K108" s="21">
        <f t="shared" si="49"/>
        <v>131.643</v>
      </c>
      <c r="L108" s="21"/>
      <c r="M108" s="21"/>
      <c r="N108" s="21"/>
      <c r="O108" s="21">
        <v>3</v>
      </c>
      <c r="P108" s="21">
        <f t="shared" si="46"/>
        <v>57</v>
      </c>
      <c r="Q108" s="21">
        <f t="shared" si="47"/>
        <v>1710</v>
      </c>
      <c r="R108" s="21">
        <f t="shared" si="50"/>
        <v>14621.643</v>
      </c>
      <c r="S108" s="37"/>
    </row>
    <row r="109" s="3" customFormat="1" ht="37" customHeight="1" spans="1:19">
      <c r="A109" s="19">
        <v>106</v>
      </c>
      <c r="B109" s="33" t="s">
        <v>229</v>
      </c>
      <c r="C109" s="33" t="s">
        <v>230</v>
      </c>
      <c r="D109" s="21">
        <v>0</v>
      </c>
      <c r="E109" s="21">
        <v>0</v>
      </c>
      <c r="F109" s="21">
        <v>0</v>
      </c>
      <c r="G109" s="21">
        <v>0</v>
      </c>
      <c r="H109" s="21">
        <f t="shared" si="48"/>
        <v>0</v>
      </c>
      <c r="I109" s="21">
        <v>0</v>
      </c>
      <c r="J109" s="21">
        <v>0</v>
      </c>
      <c r="K109" s="21">
        <f t="shared" si="49"/>
        <v>0</v>
      </c>
      <c r="L109" s="21"/>
      <c r="M109" s="21"/>
      <c r="N109" s="21"/>
      <c r="O109" s="21">
        <v>0</v>
      </c>
      <c r="P109" s="21">
        <v>0</v>
      </c>
      <c r="Q109" s="21">
        <v>0</v>
      </c>
      <c r="R109" s="21">
        <v>0</v>
      </c>
      <c r="S109" s="37"/>
    </row>
    <row r="110" s="3" customFormat="1" ht="37" customHeight="1" spans="1:19">
      <c r="A110" s="19">
        <v>107</v>
      </c>
      <c r="B110" s="33" t="s">
        <v>231</v>
      </c>
      <c r="C110" s="33" t="s">
        <v>232</v>
      </c>
      <c r="D110" s="21">
        <v>5</v>
      </c>
      <c r="E110" s="21">
        <f t="shared" si="43"/>
        <v>20000</v>
      </c>
      <c r="F110" s="21">
        <v>66</v>
      </c>
      <c r="G110" s="21">
        <v>39</v>
      </c>
      <c r="H110" s="21">
        <f t="shared" si="48"/>
        <v>1287</v>
      </c>
      <c r="I110" s="21">
        <v>2438</v>
      </c>
      <c r="J110" s="21">
        <f t="shared" si="51"/>
        <v>1479.1346</v>
      </c>
      <c r="K110" s="21">
        <f t="shared" si="49"/>
        <v>443.74038</v>
      </c>
      <c r="L110" s="21"/>
      <c r="M110" s="21"/>
      <c r="N110" s="21"/>
      <c r="O110" s="21">
        <v>5</v>
      </c>
      <c r="P110" s="21">
        <f t="shared" si="46"/>
        <v>95</v>
      </c>
      <c r="Q110" s="21">
        <f t="shared" si="47"/>
        <v>2850</v>
      </c>
      <c r="R110" s="21">
        <f t="shared" si="50"/>
        <v>24580.74038</v>
      </c>
      <c r="S110" s="37"/>
    </row>
    <row r="111" s="4" customFormat="1" ht="37" customHeight="1" spans="1:19">
      <c r="A111" s="19">
        <v>108</v>
      </c>
      <c r="B111" s="42" t="s">
        <v>233</v>
      </c>
      <c r="C111" s="42" t="s">
        <v>234</v>
      </c>
      <c r="D111" s="21">
        <v>3</v>
      </c>
      <c r="E111" s="21">
        <f t="shared" si="43"/>
        <v>12000</v>
      </c>
      <c r="F111" s="21">
        <v>63.25</v>
      </c>
      <c r="G111" s="21">
        <v>39</v>
      </c>
      <c r="H111" s="21">
        <f t="shared" si="48"/>
        <v>1233.375</v>
      </c>
      <c r="I111" s="21">
        <v>3491</v>
      </c>
      <c r="J111" s="21">
        <f t="shared" si="51"/>
        <v>2117.9897</v>
      </c>
      <c r="K111" s="21">
        <f t="shared" si="49"/>
        <v>635.39691</v>
      </c>
      <c r="L111" s="21"/>
      <c r="M111" s="21"/>
      <c r="N111" s="21"/>
      <c r="O111" s="21">
        <v>3</v>
      </c>
      <c r="P111" s="21">
        <f t="shared" si="46"/>
        <v>57</v>
      </c>
      <c r="Q111" s="21">
        <f t="shared" si="47"/>
        <v>1710</v>
      </c>
      <c r="R111" s="21">
        <v>15578</v>
      </c>
      <c r="S111" s="38"/>
    </row>
    <row r="112" s="4" customFormat="1" ht="37" customHeight="1" spans="1:19">
      <c r="A112" s="19">
        <v>109</v>
      </c>
      <c r="B112" s="42" t="s">
        <v>235</v>
      </c>
      <c r="C112" s="42" t="s">
        <v>236</v>
      </c>
      <c r="D112" s="21">
        <v>2</v>
      </c>
      <c r="E112" s="21">
        <f t="shared" si="43"/>
        <v>8000</v>
      </c>
      <c r="F112" s="21">
        <v>40</v>
      </c>
      <c r="G112" s="21">
        <v>39</v>
      </c>
      <c r="H112" s="21">
        <f t="shared" si="48"/>
        <v>780</v>
      </c>
      <c r="I112" s="21">
        <v>1757</v>
      </c>
      <c r="J112" s="21">
        <v>980.4</v>
      </c>
      <c r="K112" s="21">
        <f t="shared" si="49"/>
        <v>294.12</v>
      </c>
      <c r="L112" s="21"/>
      <c r="M112" s="21"/>
      <c r="N112" s="21"/>
      <c r="O112" s="21">
        <v>2</v>
      </c>
      <c r="P112" s="21">
        <f t="shared" si="46"/>
        <v>38</v>
      </c>
      <c r="Q112" s="21">
        <f t="shared" si="47"/>
        <v>1140</v>
      </c>
      <c r="R112" s="21">
        <f t="shared" si="50"/>
        <v>10214.12</v>
      </c>
      <c r="S112" s="38"/>
    </row>
    <row r="113" s="4" customFormat="1" ht="37" customHeight="1" spans="1:19">
      <c r="A113" s="19">
        <v>110</v>
      </c>
      <c r="B113" s="42" t="s">
        <v>237</v>
      </c>
      <c r="C113" s="42" t="s">
        <v>238</v>
      </c>
      <c r="D113" s="21">
        <v>4</v>
      </c>
      <c r="E113" s="21">
        <f t="shared" si="43"/>
        <v>16000</v>
      </c>
      <c r="F113" s="21">
        <v>59.76</v>
      </c>
      <c r="G113" s="21">
        <v>39</v>
      </c>
      <c r="H113" s="21">
        <f t="shared" si="48"/>
        <v>1165.32</v>
      </c>
      <c r="I113" s="21">
        <v>2531</v>
      </c>
      <c r="J113" s="21">
        <f t="shared" si="51"/>
        <v>1535.5577</v>
      </c>
      <c r="K113" s="21">
        <f t="shared" si="49"/>
        <v>460.66731</v>
      </c>
      <c r="L113" s="21"/>
      <c r="M113" s="21"/>
      <c r="N113" s="21"/>
      <c r="O113" s="21">
        <v>4</v>
      </c>
      <c r="P113" s="21">
        <f t="shared" si="46"/>
        <v>76</v>
      </c>
      <c r="Q113" s="21">
        <f t="shared" si="47"/>
        <v>2280</v>
      </c>
      <c r="R113" s="21">
        <f t="shared" si="50"/>
        <v>19905.98731</v>
      </c>
      <c r="S113" s="38"/>
    </row>
    <row r="114" s="4" customFormat="1" ht="37" customHeight="1" spans="1:19">
      <c r="A114" s="19">
        <v>111</v>
      </c>
      <c r="B114" s="42" t="s">
        <v>239</v>
      </c>
      <c r="C114" s="42" t="s">
        <v>240</v>
      </c>
      <c r="D114" s="21">
        <v>3</v>
      </c>
      <c r="E114" s="21">
        <f t="shared" si="43"/>
        <v>12000</v>
      </c>
      <c r="F114" s="21">
        <v>120</v>
      </c>
      <c r="G114" s="21">
        <v>39</v>
      </c>
      <c r="H114" s="21">
        <f t="shared" si="48"/>
        <v>2340</v>
      </c>
      <c r="I114" s="21">
        <v>3736</v>
      </c>
      <c r="J114" s="21">
        <f t="shared" si="51"/>
        <v>2266.6312</v>
      </c>
      <c r="K114" s="21">
        <f t="shared" si="49"/>
        <v>679.98936</v>
      </c>
      <c r="L114" s="21"/>
      <c r="M114" s="21"/>
      <c r="N114" s="21"/>
      <c r="O114" s="21">
        <v>3</v>
      </c>
      <c r="P114" s="21">
        <f t="shared" si="46"/>
        <v>57</v>
      </c>
      <c r="Q114" s="21">
        <f t="shared" si="47"/>
        <v>1710</v>
      </c>
      <c r="R114" s="21">
        <f t="shared" si="50"/>
        <v>16729.98936</v>
      </c>
      <c r="S114" s="38"/>
    </row>
    <row r="115" s="4" customFormat="1" ht="37" customHeight="1" spans="1:19">
      <c r="A115" s="19">
        <v>112</v>
      </c>
      <c r="B115" s="42" t="s">
        <v>241</v>
      </c>
      <c r="C115" s="42" t="s">
        <v>242</v>
      </c>
      <c r="D115" s="21">
        <v>1</v>
      </c>
      <c r="E115" s="21">
        <f t="shared" si="43"/>
        <v>4000</v>
      </c>
      <c r="F115" s="21">
        <v>62</v>
      </c>
      <c r="G115" s="21">
        <v>39</v>
      </c>
      <c r="H115" s="21">
        <f t="shared" si="48"/>
        <v>1209</v>
      </c>
      <c r="I115" s="21">
        <v>720</v>
      </c>
      <c r="J115" s="21">
        <f t="shared" si="51"/>
        <v>436.824</v>
      </c>
      <c r="K115" s="21">
        <f t="shared" si="49"/>
        <v>131.0472</v>
      </c>
      <c r="L115" s="21"/>
      <c r="M115" s="21"/>
      <c r="N115" s="21"/>
      <c r="O115" s="21">
        <v>1</v>
      </c>
      <c r="P115" s="21">
        <f t="shared" si="46"/>
        <v>19</v>
      </c>
      <c r="Q115" s="21">
        <f t="shared" si="47"/>
        <v>570</v>
      </c>
      <c r="R115" s="21">
        <f t="shared" si="50"/>
        <v>5910.0472</v>
      </c>
      <c r="S115" s="38"/>
    </row>
    <row r="116" s="3" customFormat="1" ht="37" customHeight="1" spans="1:19">
      <c r="A116" s="19">
        <v>113</v>
      </c>
      <c r="B116" s="33" t="s">
        <v>243</v>
      </c>
      <c r="C116" s="33" t="s">
        <v>244</v>
      </c>
      <c r="D116" s="21">
        <v>2</v>
      </c>
      <c r="E116" s="21">
        <f t="shared" si="43"/>
        <v>8000</v>
      </c>
      <c r="F116" s="21">
        <v>41</v>
      </c>
      <c r="G116" s="21">
        <v>39</v>
      </c>
      <c r="H116" s="21">
        <f t="shared" si="48"/>
        <v>799.5</v>
      </c>
      <c r="I116" s="21">
        <v>732</v>
      </c>
      <c r="J116" s="21">
        <f t="shared" si="51"/>
        <v>444.1044</v>
      </c>
      <c r="K116" s="21">
        <f t="shared" si="49"/>
        <v>133.23132</v>
      </c>
      <c r="L116" s="21"/>
      <c r="M116" s="21"/>
      <c r="N116" s="21"/>
      <c r="O116" s="21">
        <v>2</v>
      </c>
      <c r="P116" s="21">
        <f t="shared" si="46"/>
        <v>38</v>
      </c>
      <c r="Q116" s="21">
        <f t="shared" si="47"/>
        <v>1140</v>
      </c>
      <c r="R116" s="21">
        <f t="shared" si="50"/>
        <v>10072.73132</v>
      </c>
      <c r="S116" s="37"/>
    </row>
    <row r="117" s="3" customFormat="1" ht="37" customHeight="1" spans="1:19">
      <c r="A117" s="19">
        <v>114</v>
      </c>
      <c r="B117" s="33" t="s">
        <v>245</v>
      </c>
      <c r="C117" s="33" t="s">
        <v>246</v>
      </c>
      <c r="D117" s="21">
        <v>3</v>
      </c>
      <c r="E117" s="21">
        <f t="shared" si="43"/>
        <v>12000</v>
      </c>
      <c r="F117" s="21">
        <v>70</v>
      </c>
      <c r="G117" s="21">
        <v>39</v>
      </c>
      <c r="H117" s="21">
        <f t="shared" si="48"/>
        <v>1365</v>
      </c>
      <c r="I117" s="21">
        <v>2733</v>
      </c>
      <c r="J117" s="21">
        <v>1637.2</v>
      </c>
      <c r="K117" s="21">
        <f t="shared" si="49"/>
        <v>491.16</v>
      </c>
      <c r="L117" s="21"/>
      <c r="M117" s="21"/>
      <c r="N117" s="21"/>
      <c r="O117" s="21">
        <v>3</v>
      </c>
      <c r="P117" s="21">
        <f t="shared" si="46"/>
        <v>57</v>
      </c>
      <c r="Q117" s="21">
        <f t="shared" si="47"/>
        <v>1710</v>
      </c>
      <c r="R117" s="21">
        <f t="shared" si="50"/>
        <v>15566.16</v>
      </c>
      <c r="S117" s="37"/>
    </row>
    <row r="118" s="4" customFormat="1" ht="32" customHeight="1" spans="1:19">
      <c r="A118" s="19">
        <v>115</v>
      </c>
      <c r="B118" s="33" t="s">
        <v>247</v>
      </c>
      <c r="C118" s="33" t="s">
        <v>248</v>
      </c>
      <c r="D118" s="43"/>
      <c r="E118" s="21">
        <f t="shared" si="43"/>
        <v>0</v>
      </c>
      <c r="F118" s="44"/>
      <c r="G118" s="44"/>
      <c r="H118" s="21">
        <f t="shared" si="48"/>
        <v>0</v>
      </c>
      <c r="I118" s="44"/>
      <c r="J118" s="46">
        <f>0.6067*I118</f>
        <v>0</v>
      </c>
      <c r="K118" s="46">
        <f t="shared" si="49"/>
        <v>0</v>
      </c>
      <c r="L118" s="44"/>
      <c r="M118" s="44"/>
      <c r="N118" s="44"/>
      <c r="O118" s="44"/>
      <c r="P118" s="21">
        <f t="shared" si="46"/>
        <v>0</v>
      </c>
      <c r="Q118" s="21">
        <f t="shared" si="47"/>
        <v>0</v>
      </c>
      <c r="R118" s="21">
        <f t="shared" si="50"/>
        <v>0</v>
      </c>
      <c r="S118" s="37"/>
    </row>
    <row r="119" s="5" customFormat="1" ht="37" customHeight="1" spans="1:19">
      <c r="A119" s="19">
        <v>116</v>
      </c>
      <c r="B119" s="45" t="s">
        <v>249</v>
      </c>
      <c r="C119" s="45" t="s">
        <v>250</v>
      </c>
      <c r="D119" s="21"/>
      <c r="E119" s="21">
        <f t="shared" si="43"/>
        <v>0</v>
      </c>
      <c r="F119" s="21"/>
      <c r="G119" s="21"/>
      <c r="H119" s="21">
        <f t="shared" si="48"/>
        <v>0</v>
      </c>
      <c r="I119" s="21"/>
      <c r="J119" s="21">
        <f t="shared" si="51"/>
        <v>0</v>
      </c>
      <c r="K119" s="21">
        <f t="shared" si="49"/>
        <v>0</v>
      </c>
      <c r="L119" s="21"/>
      <c r="M119" s="21"/>
      <c r="N119" s="21"/>
      <c r="O119" s="21"/>
      <c r="P119" s="21">
        <f t="shared" si="46"/>
        <v>0</v>
      </c>
      <c r="Q119" s="21">
        <f t="shared" si="47"/>
        <v>0</v>
      </c>
      <c r="R119" s="21">
        <f t="shared" si="50"/>
        <v>0</v>
      </c>
      <c r="S119" s="47"/>
    </row>
    <row r="120" s="3" customFormat="1" ht="37" customHeight="1" spans="1:19">
      <c r="A120" s="19">
        <v>117</v>
      </c>
      <c r="B120" s="33" t="s">
        <v>251</v>
      </c>
      <c r="C120" s="33" t="s">
        <v>252</v>
      </c>
      <c r="D120" s="21">
        <v>4</v>
      </c>
      <c r="E120" s="21">
        <f t="shared" ref="E120:E158" si="52">4000*D120</f>
        <v>16000</v>
      </c>
      <c r="F120" s="21">
        <v>62</v>
      </c>
      <c r="G120" s="21">
        <v>39</v>
      </c>
      <c r="H120" s="21">
        <f t="shared" si="48"/>
        <v>1209</v>
      </c>
      <c r="I120" s="21">
        <v>1744</v>
      </c>
      <c r="J120" s="21">
        <f t="shared" si="51"/>
        <v>1058.0848</v>
      </c>
      <c r="K120" s="21">
        <f t="shared" si="49"/>
        <v>317.42544</v>
      </c>
      <c r="L120" s="21"/>
      <c r="M120" s="21"/>
      <c r="N120" s="21"/>
      <c r="O120" s="21">
        <v>4</v>
      </c>
      <c r="P120" s="21">
        <f t="shared" si="46"/>
        <v>76</v>
      </c>
      <c r="Q120" s="21">
        <f t="shared" si="47"/>
        <v>2280</v>
      </c>
      <c r="R120" s="21">
        <f t="shared" si="50"/>
        <v>19806.42544</v>
      </c>
      <c r="S120" s="37"/>
    </row>
    <row r="121" s="3" customFormat="1" ht="37" customHeight="1" spans="1:19">
      <c r="A121" s="19">
        <v>118</v>
      </c>
      <c r="B121" s="33" t="s">
        <v>253</v>
      </c>
      <c r="C121" s="33" t="s">
        <v>254</v>
      </c>
      <c r="D121" s="21">
        <v>3</v>
      </c>
      <c r="E121" s="21">
        <f t="shared" si="52"/>
        <v>12000</v>
      </c>
      <c r="F121" s="21">
        <v>130</v>
      </c>
      <c r="G121" s="21">
        <v>39</v>
      </c>
      <c r="H121" s="21">
        <f t="shared" si="48"/>
        <v>2535</v>
      </c>
      <c r="I121" s="21">
        <v>1557</v>
      </c>
      <c r="J121" s="21">
        <v>945</v>
      </c>
      <c r="K121" s="21">
        <v>283</v>
      </c>
      <c r="L121" s="21"/>
      <c r="M121" s="21"/>
      <c r="N121" s="21"/>
      <c r="O121" s="21">
        <v>3</v>
      </c>
      <c r="P121" s="21">
        <f t="shared" si="46"/>
        <v>57</v>
      </c>
      <c r="Q121" s="21">
        <f t="shared" si="47"/>
        <v>1710</v>
      </c>
      <c r="R121" s="21">
        <f t="shared" si="50"/>
        <v>16528</v>
      </c>
      <c r="S121" s="37"/>
    </row>
    <row r="122" s="4" customFormat="1" ht="37" customHeight="1" spans="1:19">
      <c r="A122" s="19">
        <v>119</v>
      </c>
      <c r="B122" s="42" t="s">
        <v>255</v>
      </c>
      <c r="C122" s="42" t="s">
        <v>256</v>
      </c>
      <c r="D122" s="21">
        <v>2</v>
      </c>
      <c r="E122" s="21">
        <f t="shared" si="52"/>
        <v>8000</v>
      </c>
      <c r="F122" s="21">
        <v>73</v>
      </c>
      <c r="G122" s="21">
        <v>39</v>
      </c>
      <c r="H122" s="21">
        <f t="shared" si="48"/>
        <v>1423.5</v>
      </c>
      <c r="I122" s="21">
        <v>895</v>
      </c>
      <c r="J122" s="21">
        <f t="shared" si="51"/>
        <v>542.9965</v>
      </c>
      <c r="K122" s="21">
        <f t="shared" si="49"/>
        <v>162.89895</v>
      </c>
      <c r="L122" s="21"/>
      <c r="M122" s="21"/>
      <c r="N122" s="21"/>
      <c r="O122" s="21">
        <v>2</v>
      </c>
      <c r="P122" s="21">
        <f t="shared" si="46"/>
        <v>38</v>
      </c>
      <c r="Q122" s="21">
        <f t="shared" si="47"/>
        <v>1140</v>
      </c>
      <c r="R122" s="21">
        <v>10727</v>
      </c>
      <c r="S122" s="38"/>
    </row>
    <row r="123" s="3" customFormat="1" ht="37" customHeight="1" spans="1:19">
      <c r="A123" s="19">
        <v>120</v>
      </c>
      <c r="B123" s="33" t="s">
        <v>257</v>
      </c>
      <c r="C123" s="33" t="s">
        <v>258</v>
      </c>
      <c r="D123" s="21">
        <v>2</v>
      </c>
      <c r="E123" s="21">
        <f t="shared" si="52"/>
        <v>8000</v>
      </c>
      <c r="F123" s="21">
        <v>46</v>
      </c>
      <c r="G123" s="21">
        <v>39</v>
      </c>
      <c r="H123" s="21">
        <f t="shared" si="48"/>
        <v>897</v>
      </c>
      <c r="I123" s="21">
        <v>508</v>
      </c>
      <c r="J123" s="21">
        <v>299</v>
      </c>
      <c r="K123" s="21">
        <v>90</v>
      </c>
      <c r="L123" s="21"/>
      <c r="M123" s="21"/>
      <c r="N123" s="21"/>
      <c r="O123" s="21">
        <v>2</v>
      </c>
      <c r="P123" s="21">
        <f t="shared" si="46"/>
        <v>38</v>
      </c>
      <c r="Q123" s="21">
        <f t="shared" si="47"/>
        <v>1140</v>
      </c>
      <c r="R123" s="21">
        <f t="shared" si="50"/>
        <v>10127</v>
      </c>
      <c r="S123" s="37"/>
    </row>
    <row r="124" s="3" customFormat="1" ht="37" customHeight="1" spans="1:19">
      <c r="A124" s="19">
        <v>121</v>
      </c>
      <c r="B124" s="33" t="s">
        <v>259</v>
      </c>
      <c r="C124" s="33" t="s">
        <v>260</v>
      </c>
      <c r="D124" s="21">
        <v>2</v>
      </c>
      <c r="E124" s="21">
        <f t="shared" si="52"/>
        <v>8000</v>
      </c>
      <c r="F124" s="21">
        <v>82</v>
      </c>
      <c r="G124" s="21">
        <v>39</v>
      </c>
      <c r="H124" s="21">
        <f t="shared" si="48"/>
        <v>1599</v>
      </c>
      <c r="I124" s="21">
        <v>4085</v>
      </c>
      <c r="J124" s="21">
        <f t="shared" si="51"/>
        <v>2478.3695</v>
      </c>
      <c r="K124" s="21">
        <f t="shared" si="49"/>
        <v>743.51085</v>
      </c>
      <c r="L124" s="21"/>
      <c r="M124" s="21"/>
      <c r="N124" s="21"/>
      <c r="O124" s="21">
        <v>2</v>
      </c>
      <c r="P124" s="21">
        <f t="shared" si="46"/>
        <v>38</v>
      </c>
      <c r="Q124" s="21">
        <f t="shared" si="47"/>
        <v>1140</v>
      </c>
      <c r="R124" s="21">
        <f t="shared" si="50"/>
        <v>11482.51085</v>
      </c>
      <c r="S124" s="37"/>
    </row>
    <row r="125" s="4" customFormat="1" ht="37" customHeight="1" spans="1:19">
      <c r="A125" s="19">
        <v>122</v>
      </c>
      <c r="B125" s="42" t="s">
        <v>261</v>
      </c>
      <c r="C125" s="42" t="s">
        <v>262</v>
      </c>
      <c r="D125" s="21">
        <v>4</v>
      </c>
      <c r="E125" s="21">
        <f t="shared" si="52"/>
        <v>16000</v>
      </c>
      <c r="F125" s="21">
        <v>80</v>
      </c>
      <c r="G125" s="21"/>
      <c r="H125" s="21" t="s">
        <v>263</v>
      </c>
      <c r="I125" s="21">
        <v>0</v>
      </c>
      <c r="J125" s="21">
        <f t="shared" si="51"/>
        <v>0</v>
      </c>
      <c r="K125" s="21">
        <f t="shared" si="49"/>
        <v>0</v>
      </c>
      <c r="L125" s="21"/>
      <c r="M125" s="21"/>
      <c r="N125" s="21"/>
      <c r="O125" s="21">
        <v>4</v>
      </c>
      <c r="P125" s="21">
        <f t="shared" si="46"/>
        <v>76</v>
      </c>
      <c r="Q125" s="21">
        <f t="shared" si="47"/>
        <v>2280</v>
      </c>
      <c r="R125" s="21">
        <v>18519.5</v>
      </c>
      <c r="S125" s="37"/>
    </row>
    <row r="126" s="3" customFormat="1" ht="37" customHeight="1" spans="1:19">
      <c r="A126" s="19">
        <v>123</v>
      </c>
      <c r="B126" s="33" t="s">
        <v>264</v>
      </c>
      <c r="C126" s="33" t="s">
        <v>265</v>
      </c>
      <c r="D126" s="21">
        <v>3</v>
      </c>
      <c r="E126" s="21">
        <f t="shared" si="52"/>
        <v>12000</v>
      </c>
      <c r="F126" s="21">
        <v>72</v>
      </c>
      <c r="G126" s="21">
        <v>39</v>
      </c>
      <c r="H126" s="21">
        <f t="shared" si="48"/>
        <v>1404</v>
      </c>
      <c r="I126" s="21">
        <v>3335</v>
      </c>
      <c r="J126" s="21">
        <v>1947</v>
      </c>
      <c r="K126" s="21">
        <v>584.1</v>
      </c>
      <c r="L126" s="21"/>
      <c r="M126" s="21"/>
      <c r="N126" s="21"/>
      <c r="O126" s="21">
        <v>3</v>
      </c>
      <c r="P126" s="21">
        <f t="shared" si="46"/>
        <v>57</v>
      </c>
      <c r="Q126" s="21">
        <f t="shared" si="47"/>
        <v>1710</v>
      </c>
      <c r="R126" s="21">
        <f t="shared" si="50"/>
        <v>15698.1</v>
      </c>
      <c r="S126" s="37"/>
    </row>
    <row r="127" s="3" customFormat="1" ht="37" customHeight="1" spans="1:19">
      <c r="A127" s="19">
        <v>124</v>
      </c>
      <c r="B127" s="33" t="s">
        <v>266</v>
      </c>
      <c r="C127" s="33" t="s">
        <v>267</v>
      </c>
      <c r="D127" s="21">
        <v>2</v>
      </c>
      <c r="E127" s="21">
        <f t="shared" si="52"/>
        <v>8000</v>
      </c>
      <c r="F127" s="21">
        <v>98</v>
      </c>
      <c r="G127" s="21">
        <v>39</v>
      </c>
      <c r="H127" s="21">
        <v>638</v>
      </c>
      <c r="I127" s="21">
        <v>4058</v>
      </c>
      <c r="J127" s="21">
        <f t="shared" si="51"/>
        <v>2461.9886</v>
      </c>
      <c r="K127" s="21">
        <f t="shared" si="49"/>
        <v>738.59658</v>
      </c>
      <c r="L127" s="21"/>
      <c r="M127" s="21"/>
      <c r="N127" s="21"/>
      <c r="O127" s="21">
        <v>2</v>
      </c>
      <c r="P127" s="21">
        <f t="shared" si="46"/>
        <v>38</v>
      </c>
      <c r="Q127" s="21">
        <f t="shared" si="47"/>
        <v>1140</v>
      </c>
      <c r="R127" s="21">
        <f t="shared" si="50"/>
        <v>10516.59658</v>
      </c>
      <c r="S127" s="37"/>
    </row>
    <row r="128" s="3" customFormat="1" ht="37" customHeight="1" spans="1:19">
      <c r="A128" s="19">
        <v>125</v>
      </c>
      <c r="B128" s="33" t="s">
        <v>268</v>
      </c>
      <c r="C128" s="33" t="s">
        <v>269</v>
      </c>
      <c r="D128" s="21">
        <v>3</v>
      </c>
      <c r="E128" s="21">
        <f t="shared" si="52"/>
        <v>12000</v>
      </c>
      <c r="F128" s="21"/>
      <c r="G128" s="21"/>
      <c r="H128" s="21" t="s">
        <v>270</v>
      </c>
      <c r="I128" s="21">
        <v>3040</v>
      </c>
      <c r="J128" s="21">
        <f t="shared" si="51"/>
        <v>1844.368</v>
      </c>
      <c r="K128" s="21">
        <v>553.3</v>
      </c>
      <c r="L128" s="21"/>
      <c r="M128" s="21"/>
      <c r="N128" s="21"/>
      <c r="O128" s="21">
        <v>3</v>
      </c>
      <c r="P128" s="21">
        <f t="shared" si="46"/>
        <v>57</v>
      </c>
      <c r="Q128" s="21">
        <f t="shared" si="47"/>
        <v>1710</v>
      </c>
      <c r="R128" s="21">
        <v>15939</v>
      </c>
      <c r="S128" s="37"/>
    </row>
    <row r="129" s="3" customFormat="1" ht="37" customHeight="1" spans="1:19">
      <c r="A129" s="19">
        <v>126</v>
      </c>
      <c r="B129" s="33" t="s">
        <v>271</v>
      </c>
      <c r="C129" s="33" t="s">
        <v>272</v>
      </c>
      <c r="D129" s="21">
        <v>3</v>
      </c>
      <c r="E129" s="21">
        <f t="shared" si="52"/>
        <v>12000</v>
      </c>
      <c r="F129" s="21">
        <v>80</v>
      </c>
      <c r="G129" s="21">
        <v>39</v>
      </c>
      <c r="H129" s="21">
        <f t="shared" si="48"/>
        <v>1560</v>
      </c>
      <c r="I129" s="21">
        <v>1618</v>
      </c>
      <c r="J129" s="21">
        <v>903.3</v>
      </c>
      <c r="K129" s="21">
        <f t="shared" si="49"/>
        <v>270.99</v>
      </c>
      <c r="L129" s="21"/>
      <c r="M129" s="21"/>
      <c r="N129" s="21"/>
      <c r="O129" s="21">
        <v>3</v>
      </c>
      <c r="P129" s="21">
        <f t="shared" si="46"/>
        <v>57</v>
      </c>
      <c r="Q129" s="21">
        <f t="shared" si="47"/>
        <v>1710</v>
      </c>
      <c r="R129" s="21">
        <f t="shared" si="50"/>
        <v>15540.99</v>
      </c>
      <c r="S129" s="37"/>
    </row>
    <row r="130" s="4" customFormat="1" ht="37" customHeight="1" spans="1:19">
      <c r="A130" s="19">
        <v>127</v>
      </c>
      <c r="B130" s="42" t="s">
        <v>273</v>
      </c>
      <c r="C130" s="42" t="s">
        <v>274</v>
      </c>
      <c r="D130" s="21">
        <v>3</v>
      </c>
      <c r="E130" s="21">
        <f t="shared" si="52"/>
        <v>12000</v>
      </c>
      <c r="F130" s="21">
        <v>60</v>
      </c>
      <c r="G130" s="21">
        <v>39</v>
      </c>
      <c r="H130" s="21">
        <f t="shared" si="48"/>
        <v>1170</v>
      </c>
      <c r="I130" s="21">
        <v>1512</v>
      </c>
      <c r="J130" s="21">
        <f t="shared" si="51"/>
        <v>917.3304</v>
      </c>
      <c r="K130" s="21">
        <f t="shared" si="49"/>
        <v>275.19912</v>
      </c>
      <c r="L130" s="21"/>
      <c r="M130" s="21"/>
      <c r="N130" s="21"/>
      <c r="O130" s="21">
        <v>3</v>
      </c>
      <c r="P130" s="21">
        <f t="shared" si="46"/>
        <v>57</v>
      </c>
      <c r="Q130" s="21">
        <f t="shared" si="47"/>
        <v>1710</v>
      </c>
      <c r="R130" s="21">
        <f t="shared" si="50"/>
        <v>15155.19912</v>
      </c>
      <c r="S130" s="38"/>
    </row>
    <row r="131" s="4" customFormat="1" ht="37" customHeight="1" spans="1:19">
      <c r="A131" s="19">
        <v>128</v>
      </c>
      <c r="B131" s="42" t="s">
        <v>275</v>
      </c>
      <c r="C131" s="42" t="s">
        <v>276</v>
      </c>
      <c r="D131" s="21">
        <v>3</v>
      </c>
      <c r="E131" s="21">
        <f t="shared" si="52"/>
        <v>12000</v>
      </c>
      <c r="F131" s="21">
        <v>90</v>
      </c>
      <c r="G131" s="21">
        <v>39</v>
      </c>
      <c r="H131" s="21">
        <f t="shared" si="48"/>
        <v>1755</v>
      </c>
      <c r="I131" s="21">
        <v>1496</v>
      </c>
      <c r="J131" s="21">
        <v>907.6</v>
      </c>
      <c r="K131" s="21">
        <v>272.3</v>
      </c>
      <c r="L131" s="21"/>
      <c r="M131" s="21"/>
      <c r="N131" s="21"/>
      <c r="O131" s="21">
        <v>3</v>
      </c>
      <c r="P131" s="21">
        <f t="shared" si="46"/>
        <v>57</v>
      </c>
      <c r="Q131" s="21">
        <f t="shared" si="47"/>
        <v>1710</v>
      </c>
      <c r="R131" s="21">
        <f t="shared" si="50"/>
        <v>15737.3</v>
      </c>
      <c r="S131" s="38"/>
    </row>
    <row r="132" s="4" customFormat="1" ht="37" customHeight="1" spans="1:19">
      <c r="A132" s="19">
        <v>129</v>
      </c>
      <c r="B132" s="42" t="s">
        <v>277</v>
      </c>
      <c r="C132" s="42" t="s">
        <v>278</v>
      </c>
      <c r="D132" s="21">
        <v>3</v>
      </c>
      <c r="E132" s="21">
        <f t="shared" si="52"/>
        <v>12000</v>
      </c>
      <c r="F132" s="21">
        <v>85</v>
      </c>
      <c r="G132" s="21">
        <v>39</v>
      </c>
      <c r="H132" s="21">
        <f t="shared" si="48"/>
        <v>1657.5</v>
      </c>
      <c r="I132" s="21">
        <v>2493</v>
      </c>
      <c r="J132" s="21">
        <v>14525.47</v>
      </c>
      <c r="K132" s="21">
        <v>435.74</v>
      </c>
      <c r="L132" s="21">
        <v>1</v>
      </c>
      <c r="M132" s="21">
        <v>39</v>
      </c>
      <c r="N132" s="21">
        <v>7800</v>
      </c>
      <c r="O132" s="21">
        <v>3</v>
      </c>
      <c r="P132" s="21">
        <f t="shared" si="46"/>
        <v>57</v>
      </c>
      <c r="Q132" s="21">
        <f t="shared" si="47"/>
        <v>1710</v>
      </c>
      <c r="R132" s="21">
        <f t="shared" si="50"/>
        <v>23603.24</v>
      </c>
      <c r="S132" s="38"/>
    </row>
    <row r="133" s="6" customFormat="1" ht="37" customHeight="1" spans="1:19">
      <c r="A133" s="19">
        <v>130</v>
      </c>
      <c r="B133" s="20" t="s">
        <v>279</v>
      </c>
      <c r="C133" s="20" t="s">
        <v>280</v>
      </c>
      <c r="D133" s="23">
        <v>4</v>
      </c>
      <c r="E133" s="21">
        <f t="shared" si="52"/>
        <v>16000</v>
      </c>
      <c r="F133" s="23">
        <v>40</v>
      </c>
      <c r="G133" s="23">
        <v>20</v>
      </c>
      <c r="H133" s="23">
        <f t="shared" si="48"/>
        <v>400</v>
      </c>
      <c r="I133" s="23">
        <v>0</v>
      </c>
      <c r="J133" s="23">
        <f t="shared" si="51"/>
        <v>0</v>
      </c>
      <c r="K133" s="23">
        <f t="shared" si="49"/>
        <v>0</v>
      </c>
      <c r="L133" s="23"/>
      <c r="M133" s="23"/>
      <c r="N133" s="23"/>
      <c r="O133" s="23">
        <v>4</v>
      </c>
      <c r="P133" s="21">
        <f t="shared" ref="P133:P155" si="53">O133*19</f>
        <v>76</v>
      </c>
      <c r="Q133" s="21">
        <f t="shared" ref="Q133:Q158" si="54">P133*30</f>
        <v>2280</v>
      </c>
      <c r="R133" s="23">
        <f t="shared" si="50"/>
        <v>18680</v>
      </c>
      <c r="S133" s="62"/>
    </row>
    <row r="134" s="3" customFormat="1" ht="37" customHeight="1" spans="1:19">
      <c r="A134" s="19">
        <v>131</v>
      </c>
      <c r="B134" s="33" t="s">
        <v>281</v>
      </c>
      <c r="C134" s="33" t="s">
        <v>282</v>
      </c>
      <c r="D134" s="21">
        <v>2</v>
      </c>
      <c r="E134" s="21">
        <f t="shared" si="52"/>
        <v>8000</v>
      </c>
      <c r="F134" s="21">
        <v>31</v>
      </c>
      <c r="G134" s="21">
        <v>39</v>
      </c>
      <c r="H134" s="21">
        <f t="shared" si="48"/>
        <v>604.5</v>
      </c>
      <c r="I134" s="21">
        <v>838</v>
      </c>
      <c r="J134" s="21">
        <f t="shared" si="51"/>
        <v>508.4146</v>
      </c>
      <c r="K134" s="21">
        <f t="shared" si="49"/>
        <v>152.52438</v>
      </c>
      <c r="L134" s="21"/>
      <c r="M134" s="21"/>
      <c r="N134" s="21"/>
      <c r="O134" s="21">
        <v>2</v>
      </c>
      <c r="P134" s="21">
        <f t="shared" si="53"/>
        <v>38</v>
      </c>
      <c r="Q134" s="21">
        <f t="shared" si="54"/>
        <v>1140</v>
      </c>
      <c r="R134" s="21">
        <v>9898</v>
      </c>
      <c r="S134" s="37"/>
    </row>
    <row r="135" s="6" customFormat="1" ht="37" customHeight="1" spans="1:19">
      <c r="A135" s="19">
        <v>132</v>
      </c>
      <c r="B135" s="20" t="s">
        <v>283</v>
      </c>
      <c r="C135" s="20" t="s">
        <v>284</v>
      </c>
      <c r="D135" s="23">
        <v>3</v>
      </c>
      <c r="E135" s="23">
        <f t="shared" si="52"/>
        <v>12000</v>
      </c>
      <c r="F135" s="23"/>
      <c r="G135" s="23"/>
      <c r="H135" s="23" t="s">
        <v>285</v>
      </c>
      <c r="I135" s="23">
        <v>1082</v>
      </c>
      <c r="J135" s="23">
        <v>603.756</v>
      </c>
      <c r="K135" s="23">
        <f t="shared" si="49"/>
        <v>181.1268</v>
      </c>
      <c r="L135" s="23"/>
      <c r="M135" s="23"/>
      <c r="N135" s="23"/>
      <c r="O135" s="23">
        <v>3</v>
      </c>
      <c r="P135" s="23">
        <f t="shared" si="53"/>
        <v>57</v>
      </c>
      <c r="Q135" s="23">
        <f t="shared" si="54"/>
        <v>1710</v>
      </c>
      <c r="R135" s="23">
        <v>13996</v>
      </c>
      <c r="S135" s="62"/>
    </row>
    <row r="136" s="7" customFormat="1" ht="44" customHeight="1" spans="1:19">
      <c r="A136" s="19">
        <v>133</v>
      </c>
      <c r="B136" s="33" t="s">
        <v>286</v>
      </c>
      <c r="C136" s="33" t="s">
        <v>287</v>
      </c>
      <c r="D136" s="48">
        <v>1</v>
      </c>
      <c r="E136" s="49">
        <v>4000</v>
      </c>
      <c r="F136" s="48">
        <v>99</v>
      </c>
      <c r="G136" s="48">
        <v>39</v>
      </c>
      <c r="H136" s="48">
        <v>1931</v>
      </c>
      <c r="I136" s="48">
        <v>2036</v>
      </c>
      <c r="J136" s="48">
        <v>1235</v>
      </c>
      <c r="K136" s="48">
        <v>371</v>
      </c>
      <c r="L136" s="48"/>
      <c r="M136" s="48"/>
      <c r="N136" s="48"/>
      <c r="O136" s="48">
        <v>1</v>
      </c>
      <c r="P136" s="48">
        <v>19</v>
      </c>
      <c r="Q136" s="48">
        <v>570</v>
      </c>
      <c r="R136" s="48">
        <v>6872</v>
      </c>
      <c r="S136" s="49"/>
    </row>
    <row r="137" s="3" customFormat="1" ht="37" customHeight="1" spans="1:19">
      <c r="A137" s="19">
        <v>134</v>
      </c>
      <c r="B137" s="33" t="s">
        <v>288</v>
      </c>
      <c r="C137" s="33" t="s">
        <v>289</v>
      </c>
      <c r="D137" s="21">
        <v>2</v>
      </c>
      <c r="E137" s="21">
        <f t="shared" si="52"/>
        <v>8000</v>
      </c>
      <c r="F137" s="21">
        <v>65</v>
      </c>
      <c r="G137" s="21">
        <v>39</v>
      </c>
      <c r="H137" s="21">
        <f t="shared" si="48"/>
        <v>1267.5</v>
      </c>
      <c r="I137" s="21">
        <v>935</v>
      </c>
      <c r="J137" s="21">
        <f t="shared" si="51"/>
        <v>567.2645</v>
      </c>
      <c r="K137" s="21">
        <f t="shared" si="49"/>
        <v>170.17935</v>
      </c>
      <c r="L137" s="21"/>
      <c r="M137" s="21"/>
      <c r="N137" s="21"/>
      <c r="O137" s="21">
        <v>2</v>
      </c>
      <c r="P137" s="21">
        <f t="shared" si="53"/>
        <v>38</v>
      </c>
      <c r="Q137" s="21">
        <f t="shared" si="54"/>
        <v>1140</v>
      </c>
      <c r="R137" s="21">
        <f t="shared" si="50"/>
        <v>10577.67935</v>
      </c>
      <c r="S137" s="37"/>
    </row>
    <row r="138" s="3" customFormat="1" ht="37" customHeight="1" spans="1:19">
      <c r="A138" s="19">
        <v>135</v>
      </c>
      <c r="B138" s="33" t="s">
        <v>290</v>
      </c>
      <c r="C138" s="33" t="s">
        <v>291</v>
      </c>
      <c r="D138" s="21">
        <v>2</v>
      </c>
      <c r="E138" s="21">
        <f t="shared" si="52"/>
        <v>8000</v>
      </c>
      <c r="F138" s="21">
        <v>50</v>
      </c>
      <c r="G138" s="21">
        <v>37</v>
      </c>
      <c r="H138" s="21">
        <f t="shared" ref="H138:H150" si="55">F138*G138*0.5</f>
        <v>925</v>
      </c>
      <c r="I138" s="21">
        <v>1046</v>
      </c>
      <c r="J138" s="21">
        <f t="shared" ref="J138:J144" si="56">0.6067*I138</f>
        <v>634.6082</v>
      </c>
      <c r="K138" s="21">
        <f t="shared" ref="K138:K151" si="57">J138*0.3</f>
        <v>190.38246</v>
      </c>
      <c r="L138" s="21"/>
      <c r="M138" s="21"/>
      <c r="N138" s="21"/>
      <c r="O138" s="21">
        <v>2</v>
      </c>
      <c r="P138" s="21">
        <f t="shared" si="53"/>
        <v>38</v>
      </c>
      <c r="Q138" s="21">
        <f t="shared" si="54"/>
        <v>1140</v>
      </c>
      <c r="R138" s="21">
        <f t="shared" ref="R138:R150" si="58">E138+H138+K138+N138+Q138</f>
        <v>10255.38246</v>
      </c>
      <c r="S138" s="37"/>
    </row>
    <row r="139" s="6" customFormat="1" ht="37" customHeight="1" spans="1:19">
      <c r="A139" s="19">
        <v>136</v>
      </c>
      <c r="B139" s="20" t="s">
        <v>292</v>
      </c>
      <c r="C139" s="20" t="s">
        <v>293</v>
      </c>
      <c r="D139" s="23">
        <v>4</v>
      </c>
      <c r="E139" s="23">
        <f t="shared" si="52"/>
        <v>16000</v>
      </c>
      <c r="F139" s="23">
        <v>90</v>
      </c>
      <c r="G139" s="23">
        <v>39</v>
      </c>
      <c r="H139" s="23" t="s">
        <v>294</v>
      </c>
      <c r="I139" s="23">
        <v>4083</v>
      </c>
      <c r="J139" s="23">
        <f t="shared" si="56"/>
        <v>2477.1561</v>
      </c>
      <c r="K139" s="23">
        <f t="shared" si="57"/>
        <v>743.14683</v>
      </c>
      <c r="L139" s="23"/>
      <c r="M139" s="23"/>
      <c r="N139" s="23"/>
      <c r="O139" s="23">
        <v>4</v>
      </c>
      <c r="P139" s="23">
        <f t="shared" si="53"/>
        <v>76</v>
      </c>
      <c r="Q139" s="23">
        <f t="shared" si="54"/>
        <v>2280</v>
      </c>
      <c r="R139" s="23">
        <v>19463</v>
      </c>
      <c r="S139" s="62"/>
    </row>
    <row r="140" s="3" customFormat="1" ht="37" customHeight="1" spans="1:19">
      <c r="A140" s="19">
        <v>137</v>
      </c>
      <c r="B140" s="50" t="s">
        <v>295</v>
      </c>
      <c r="C140" s="50" t="s">
        <v>296</v>
      </c>
      <c r="D140" s="21">
        <v>47</v>
      </c>
      <c r="E140" s="21">
        <f t="shared" si="52"/>
        <v>188000</v>
      </c>
      <c r="F140" s="21">
        <v>5100</v>
      </c>
      <c r="G140" s="21">
        <v>39</v>
      </c>
      <c r="H140" s="21">
        <f t="shared" si="55"/>
        <v>99450</v>
      </c>
      <c r="I140" s="23">
        <v>97962</v>
      </c>
      <c r="J140" s="21">
        <f t="shared" si="56"/>
        <v>59433.5454</v>
      </c>
      <c r="K140" s="21">
        <f t="shared" si="57"/>
        <v>17830.06362</v>
      </c>
      <c r="L140" s="21">
        <v>5</v>
      </c>
      <c r="M140" s="21">
        <v>39</v>
      </c>
      <c r="N140" s="21">
        <v>64411</v>
      </c>
      <c r="O140" s="21">
        <v>47</v>
      </c>
      <c r="P140" s="21">
        <f t="shared" si="53"/>
        <v>893</v>
      </c>
      <c r="Q140" s="21">
        <f t="shared" si="54"/>
        <v>26790</v>
      </c>
      <c r="R140" s="21">
        <f t="shared" si="58"/>
        <v>396481.06362</v>
      </c>
      <c r="S140" s="37"/>
    </row>
    <row r="141" s="3" customFormat="1" ht="37" customHeight="1" spans="1:19">
      <c r="A141" s="19">
        <v>138</v>
      </c>
      <c r="B141" s="51" t="s">
        <v>297</v>
      </c>
      <c r="C141" s="51" t="s">
        <v>298</v>
      </c>
      <c r="D141" s="21">
        <v>4</v>
      </c>
      <c r="E141" s="21">
        <f t="shared" si="52"/>
        <v>16000</v>
      </c>
      <c r="F141" s="21">
        <v>764.6</v>
      </c>
      <c r="G141" s="21">
        <v>39</v>
      </c>
      <c r="H141" s="21">
        <v>14915</v>
      </c>
      <c r="I141" s="21">
        <v>9981</v>
      </c>
      <c r="J141" s="21">
        <f t="shared" si="56"/>
        <v>6055.4727</v>
      </c>
      <c r="K141" s="21">
        <f t="shared" si="57"/>
        <v>1816.64181</v>
      </c>
      <c r="L141" s="21">
        <v>1</v>
      </c>
      <c r="M141" s="21"/>
      <c r="N141" s="21">
        <v>2080</v>
      </c>
      <c r="O141" s="21">
        <v>4</v>
      </c>
      <c r="P141" s="21">
        <f t="shared" si="53"/>
        <v>76</v>
      </c>
      <c r="Q141" s="21">
        <f t="shared" si="54"/>
        <v>2280</v>
      </c>
      <c r="R141" s="21">
        <v>37092</v>
      </c>
      <c r="S141" s="37"/>
    </row>
    <row r="142" s="3" customFormat="1" ht="37" customHeight="1" spans="1:19">
      <c r="A142" s="19">
        <v>139</v>
      </c>
      <c r="B142" s="51" t="s">
        <v>299</v>
      </c>
      <c r="C142" s="51" t="s">
        <v>300</v>
      </c>
      <c r="D142" s="21">
        <v>17</v>
      </c>
      <c r="E142" s="21">
        <f t="shared" si="52"/>
        <v>68000</v>
      </c>
      <c r="F142" s="21">
        <v>800</v>
      </c>
      <c r="G142" s="21">
        <v>39</v>
      </c>
      <c r="H142" s="21">
        <f t="shared" si="55"/>
        <v>15600</v>
      </c>
      <c r="I142" s="21">
        <f>636+391+528+549+733+943</f>
        <v>3780</v>
      </c>
      <c r="J142" s="21">
        <f t="shared" si="56"/>
        <v>2293.326</v>
      </c>
      <c r="K142" s="21">
        <f t="shared" si="57"/>
        <v>687.9978</v>
      </c>
      <c r="L142" s="21">
        <v>2</v>
      </c>
      <c r="M142" s="21">
        <v>39</v>
      </c>
      <c r="N142" s="21">
        <v>31200</v>
      </c>
      <c r="O142" s="21">
        <v>17</v>
      </c>
      <c r="P142" s="21">
        <f t="shared" si="53"/>
        <v>323</v>
      </c>
      <c r="Q142" s="21">
        <f t="shared" si="54"/>
        <v>9690</v>
      </c>
      <c r="R142" s="21">
        <v>125178</v>
      </c>
      <c r="S142" s="37"/>
    </row>
    <row r="143" s="3" customFormat="1" ht="37" customHeight="1" spans="1:19">
      <c r="A143" s="19">
        <v>140</v>
      </c>
      <c r="B143" s="33" t="s">
        <v>301</v>
      </c>
      <c r="C143" s="33" t="s">
        <v>302</v>
      </c>
      <c r="D143" s="21">
        <v>3</v>
      </c>
      <c r="E143" s="21">
        <f t="shared" si="52"/>
        <v>12000</v>
      </c>
      <c r="F143" s="21">
        <v>40</v>
      </c>
      <c r="G143" s="21">
        <v>39</v>
      </c>
      <c r="H143" s="21">
        <v>780</v>
      </c>
      <c r="I143" s="23">
        <v>1106</v>
      </c>
      <c r="J143" s="21">
        <v>638</v>
      </c>
      <c r="K143" s="21">
        <v>192</v>
      </c>
      <c r="L143" s="21"/>
      <c r="M143" s="21"/>
      <c r="N143" s="21"/>
      <c r="O143" s="21">
        <v>3</v>
      </c>
      <c r="P143" s="21">
        <v>57</v>
      </c>
      <c r="Q143" s="21">
        <v>1710</v>
      </c>
      <c r="R143" s="21">
        <f t="shared" si="58"/>
        <v>14682</v>
      </c>
      <c r="S143" s="37"/>
    </row>
    <row r="144" s="3" customFormat="1" ht="37" customHeight="1" spans="1:19">
      <c r="A144" s="19">
        <v>141</v>
      </c>
      <c r="B144" s="52" t="s">
        <v>303</v>
      </c>
      <c r="C144" s="33" t="s">
        <v>304</v>
      </c>
      <c r="D144" s="21">
        <v>2</v>
      </c>
      <c r="E144" s="21">
        <f t="shared" si="52"/>
        <v>8000</v>
      </c>
      <c r="F144" s="21">
        <v>37</v>
      </c>
      <c r="G144" s="21">
        <v>39</v>
      </c>
      <c r="H144" s="21">
        <v>722</v>
      </c>
      <c r="I144" s="23">
        <v>826</v>
      </c>
      <c r="J144" s="21">
        <v>501</v>
      </c>
      <c r="K144" s="21">
        <v>150</v>
      </c>
      <c r="L144" s="21"/>
      <c r="M144" s="21"/>
      <c r="N144" s="21"/>
      <c r="O144" s="21">
        <v>2</v>
      </c>
      <c r="P144" s="21">
        <f t="shared" si="53"/>
        <v>38</v>
      </c>
      <c r="Q144" s="21">
        <f t="shared" si="54"/>
        <v>1140</v>
      </c>
      <c r="R144" s="21">
        <f t="shared" si="58"/>
        <v>10012</v>
      </c>
      <c r="S144" s="37"/>
    </row>
    <row r="145" s="3" customFormat="1" ht="37" customHeight="1" spans="1:19">
      <c r="A145" s="19">
        <v>142</v>
      </c>
      <c r="B145" s="52" t="s">
        <v>305</v>
      </c>
      <c r="C145" s="33" t="s">
        <v>306</v>
      </c>
      <c r="D145" s="21">
        <v>2</v>
      </c>
      <c r="E145" s="21">
        <f t="shared" si="52"/>
        <v>8000</v>
      </c>
      <c r="F145" s="21">
        <v>102</v>
      </c>
      <c r="G145" s="21">
        <v>39</v>
      </c>
      <c r="H145" s="21">
        <f t="shared" si="55"/>
        <v>1989</v>
      </c>
      <c r="I145" s="21">
        <v>3469</v>
      </c>
      <c r="J145" s="21">
        <v>2104.6</v>
      </c>
      <c r="K145" s="21">
        <f t="shared" si="57"/>
        <v>631.38</v>
      </c>
      <c r="L145" s="21"/>
      <c r="M145" s="21"/>
      <c r="N145" s="21"/>
      <c r="O145" s="21">
        <v>2</v>
      </c>
      <c r="P145" s="21">
        <f t="shared" si="53"/>
        <v>38</v>
      </c>
      <c r="Q145" s="21">
        <f t="shared" si="54"/>
        <v>1140</v>
      </c>
      <c r="R145" s="21">
        <f t="shared" si="58"/>
        <v>11760.38</v>
      </c>
      <c r="S145" s="37"/>
    </row>
    <row r="146" s="3" customFormat="1" ht="37" customHeight="1" spans="1:19">
      <c r="A146" s="19">
        <v>143</v>
      </c>
      <c r="B146" s="33" t="s">
        <v>307</v>
      </c>
      <c r="C146" s="33" t="s">
        <v>308</v>
      </c>
      <c r="D146" s="46">
        <v>2</v>
      </c>
      <c r="E146" s="21">
        <f t="shared" si="52"/>
        <v>8000</v>
      </c>
      <c r="F146" s="46">
        <v>85</v>
      </c>
      <c r="G146" s="46">
        <v>39</v>
      </c>
      <c r="H146" s="21">
        <f t="shared" si="55"/>
        <v>1657.5</v>
      </c>
      <c r="I146" s="46">
        <v>11271</v>
      </c>
      <c r="J146" s="46">
        <v>6537</v>
      </c>
      <c r="K146" s="46">
        <v>1961</v>
      </c>
      <c r="L146" s="46"/>
      <c r="M146" s="46"/>
      <c r="N146" s="46"/>
      <c r="O146" s="46">
        <v>2</v>
      </c>
      <c r="P146" s="21">
        <f t="shared" si="53"/>
        <v>38</v>
      </c>
      <c r="Q146" s="21">
        <f t="shared" si="54"/>
        <v>1140</v>
      </c>
      <c r="R146" s="21">
        <f t="shared" si="58"/>
        <v>12758.5</v>
      </c>
      <c r="S146" s="37"/>
    </row>
    <row r="147" s="3" customFormat="1" ht="37" customHeight="1" spans="1:19">
      <c r="A147" s="19">
        <v>144</v>
      </c>
      <c r="B147" s="33" t="s">
        <v>309</v>
      </c>
      <c r="C147" s="33" t="s">
        <v>310</v>
      </c>
      <c r="D147" s="44">
        <v>2</v>
      </c>
      <c r="E147" s="21">
        <f t="shared" si="52"/>
        <v>8000</v>
      </c>
      <c r="F147" s="44">
        <v>80</v>
      </c>
      <c r="G147" s="44">
        <v>39</v>
      </c>
      <c r="H147" s="21">
        <f t="shared" si="55"/>
        <v>1560</v>
      </c>
      <c r="I147" s="44">
        <v>5153</v>
      </c>
      <c r="J147" s="46">
        <f>0.6067*I147</f>
        <v>3126.3251</v>
      </c>
      <c r="K147" s="46">
        <f t="shared" si="57"/>
        <v>937.89753</v>
      </c>
      <c r="L147" s="44"/>
      <c r="M147" s="44"/>
      <c r="N147" s="44"/>
      <c r="O147" s="44">
        <v>2</v>
      </c>
      <c r="P147" s="21">
        <f t="shared" si="53"/>
        <v>38</v>
      </c>
      <c r="Q147" s="21">
        <f t="shared" si="54"/>
        <v>1140</v>
      </c>
      <c r="R147" s="21">
        <f t="shared" si="58"/>
        <v>11637.89753</v>
      </c>
      <c r="S147" s="37"/>
    </row>
    <row r="148" s="3" customFormat="1" ht="37" customHeight="1" spans="1:19">
      <c r="A148" s="19">
        <v>145</v>
      </c>
      <c r="B148" s="33" t="s">
        <v>311</v>
      </c>
      <c r="C148" s="33" t="s">
        <v>312</v>
      </c>
      <c r="D148" s="44">
        <v>1</v>
      </c>
      <c r="E148" s="21">
        <f t="shared" si="52"/>
        <v>4000</v>
      </c>
      <c r="F148" s="44">
        <v>60</v>
      </c>
      <c r="G148" s="44">
        <v>39</v>
      </c>
      <c r="H148" s="21">
        <f t="shared" si="55"/>
        <v>1170</v>
      </c>
      <c r="I148" s="44">
        <v>3233</v>
      </c>
      <c r="J148" s="46">
        <f>0.6067*I148</f>
        <v>1961.4611</v>
      </c>
      <c r="K148" s="46">
        <f t="shared" si="57"/>
        <v>588.43833</v>
      </c>
      <c r="L148" s="44"/>
      <c r="M148" s="44"/>
      <c r="N148" s="44"/>
      <c r="O148" s="44">
        <v>1</v>
      </c>
      <c r="P148" s="21">
        <f t="shared" si="53"/>
        <v>19</v>
      </c>
      <c r="Q148" s="21">
        <f t="shared" si="54"/>
        <v>570</v>
      </c>
      <c r="R148" s="21">
        <f t="shared" si="58"/>
        <v>6328.43833</v>
      </c>
      <c r="S148" s="37"/>
    </row>
    <row r="149" s="3" customFormat="1" ht="36" customHeight="1" spans="1:19">
      <c r="A149" s="19">
        <v>146</v>
      </c>
      <c r="B149" s="33" t="s">
        <v>313</v>
      </c>
      <c r="C149" s="33" t="s">
        <v>314</v>
      </c>
      <c r="D149" s="44">
        <v>2</v>
      </c>
      <c r="E149" s="21">
        <f t="shared" si="52"/>
        <v>8000</v>
      </c>
      <c r="F149" s="44"/>
      <c r="G149" s="44"/>
      <c r="H149" s="21" t="s">
        <v>285</v>
      </c>
      <c r="I149" s="44">
        <v>0</v>
      </c>
      <c r="J149" s="46">
        <f>0.6067*I149</f>
        <v>0</v>
      </c>
      <c r="K149" s="46">
        <f t="shared" si="57"/>
        <v>0</v>
      </c>
      <c r="L149" s="44"/>
      <c r="M149" s="44"/>
      <c r="N149" s="44"/>
      <c r="O149" s="44">
        <v>2</v>
      </c>
      <c r="P149" s="21">
        <f t="shared" si="53"/>
        <v>38</v>
      </c>
      <c r="Q149" s="21">
        <f t="shared" si="54"/>
        <v>1140</v>
      </c>
      <c r="R149" s="21">
        <v>9245</v>
      </c>
      <c r="S149" s="37"/>
    </row>
    <row r="150" s="3" customFormat="1" ht="36" customHeight="1" spans="1:19">
      <c r="A150" s="19">
        <v>147</v>
      </c>
      <c r="B150" s="33" t="s">
        <v>315</v>
      </c>
      <c r="C150" s="33" t="s">
        <v>316</v>
      </c>
      <c r="D150" s="44">
        <v>2</v>
      </c>
      <c r="E150" s="21">
        <f t="shared" si="52"/>
        <v>8000</v>
      </c>
      <c r="F150" s="44"/>
      <c r="G150" s="44"/>
      <c r="H150" s="21" t="s">
        <v>317</v>
      </c>
      <c r="I150" s="44">
        <v>0</v>
      </c>
      <c r="J150" s="46">
        <v>0</v>
      </c>
      <c r="K150" s="46">
        <v>0</v>
      </c>
      <c r="L150" s="44"/>
      <c r="M150" s="44"/>
      <c r="N150" s="44"/>
      <c r="O150" s="44">
        <v>2</v>
      </c>
      <c r="P150" s="21">
        <f t="shared" si="53"/>
        <v>38</v>
      </c>
      <c r="Q150" s="21">
        <f t="shared" si="54"/>
        <v>1140</v>
      </c>
      <c r="R150" s="21">
        <v>9640</v>
      </c>
      <c r="S150" s="37"/>
    </row>
    <row r="151" s="3" customFormat="1" ht="45" customHeight="1" spans="1:19">
      <c r="A151" s="19">
        <v>148</v>
      </c>
      <c r="B151" s="33" t="s">
        <v>318</v>
      </c>
      <c r="C151" s="33" t="s">
        <v>319</v>
      </c>
      <c r="D151" s="44">
        <v>1</v>
      </c>
      <c r="E151" s="21">
        <f t="shared" si="52"/>
        <v>4000</v>
      </c>
      <c r="F151" s="44">
        <v>90</v>
      </c>
      <c r="G151" s="44">
        <v>39</v>
      </c>
      <c r="H151" s="21">
        <f>F151*G151*0.5</f>
        <v>1755</v>
      </c>
      <c r="I151" s="44">
        <v>6011</v>
      </c>
      <c r="J151" s="46">
        <f>0.6067*I151</f>
        <v>3646.8737</v>
      </c>
      <c r="K151" s="46">
        <f t="shared" ref="K151:K158" si="59">J151*0.3</f>
        <v>1094.06211</v>
      </c>
      <c r="L151" s="44"/>
      <c r="M151" s="44"/>
      <c r="N151" s="44"/>
      <c r="O151" s="44">
        <v>1</v>
      </c>
      <c r="P151" s="21">
        <f t="shared" si="53"/>
        <v>19</v>
      </c>
      <c r="Q151" s="21">
        <f t="shared" si="54"/>
        <v>570</v>
      </c>
      <c r="R151" s="21">
        <f>E151+H151+K151+N151+Q151</f>
        <v>7419.06211</v>
      </c>
      <c r="S151" s="37"/>
    </row>
    <row r="152" s="3" customFormat="1" ht="33" customHeight="1" spans="1:19">
      <c r="A152" s="19">
        <v>149</v>
      </c>
      <c r="B152" s="33" t="s">
        <v>320</v>
      </c>
      <c r="C152" s="33" t="s">
        <v>321</v>
      </c>
      <c r="D152" s="44">
        <v>2</v>
      </c>
      <c r="E152" s="21">
        <f t="shared" si="52"/>
        <v>8000</v>
      </c>
      <c r="F152" s="44">
        <v>60</v>
      </c>
      <c r="G152" s="44">
        <v>39</v>
      </c>
      <c r="H152" s="21" t="s">
        <v>322</v>
      </c>
      <c r="I152" s="44">
        <v>2184</v>
      </c>
      <c r="J152" s="46">
        <f>0.6067*I152</f>
        <v>1325.0328</v>
      </c>
      <c r="K152" s="46">
        <f t="shared" si="59"/>
        <v>397.50984</v>
      </c>
      <c r="L152" s="44"/>
      <c r="M152" s="44"/>
      <c r="N152" s="44"/>
      <c r="O152" s="44">
        <v>2</v>
      </c>
      <c r="P152" s="21">
        <f t="shared" si="53"/>
        <v>38</v>
      </c>
      <c r="Q152" s="21">
        <f t="shared" si="54"/>
        <v>1140</v>
      </c>
      <c r="R152" s="21">
        <v>10355</v>
      </c>
      <c r="S152" s="37"/>
    </row>
    <row r="153" s="3" customFormat="1" ht="30" customHeight="1" spans="1:19">
      <c r="A153" s="19">
        <v>150</v>
      </c>
      <c r="B153" s="33" t="s">
        <v>323</v>
      </c>
      <c r="C153" s="33" t="s">
        <v>324</v>
      </c>
      <c r="D153" s="44">
        <v>3</v>
      </c>
      <c r="E153" s="21">
        <f t="shared" si="52"/>
        <v>12000</v>
      </c>
      <c r="F153" s="44">
        <v>51</v>
      </c>
      <c r="G153" s="44">
        <v>39</v>
      </c>
      <c r="H153" s="21">
        <v>1989</v>
      </c>
      <c r="I153" s="44">
        <v>713</v>
      </c>
      <c r="J153" s="46">
        <v>421</v>
      </c>
      <c r="K153" s="46">
        <f t="shared" si="59"/>
        <v>126.3</v>
      </c>
      <c r="L153" s="44"/>
      <c r="M153" s="44"/>
      <c r="N153" s="44"/>
      <c r="O153" s="44">
        <v>3</v>
      </c>
      <c r="P153" s="21">
        <f t="shared" si="53"/>
        <v>57</v>
      </c>
      <c r="Q153" s="21">
        <f t="shared" si="54"/>
        <v>1710</v>
      </c>
      <c r="R153" s="21">
        <f>E153+H153+K153+N153+Q153</f>
        <v>15825.3</v>
      </c>
      <c r="S153" s="37"/>
    </row>
    <row r="154" s="3" customFormat="1" ht="30" customHeight="1" spans="1:19">
      <c r="A154" s="19">
        <v>151</v>
      </c>
      <c r="B154" s="33" t="s">
        <v>325</v>
      </c>
      <c r="C154" s="33" t="s">
        <v>326</v>
      </c>
      <c r="D154" s="44">
        <v>3</v>
      </c>
      <c r="E154" s="21">
        <f t="shared" si="52"/>
        <v>12000</v>
      </c>
      <c r="F154" s="44">
        <v>60</v>
      </c>
      <c r="G154" s="44">
        <v>39</v>
      </c>
      <c r="H154" s="21">
        <f>F154*G154*0.5</f>
        <v>1170</v>
      </c>
      <c r="I154" s="44">
        <v>498</v>
      </c>
      <c r="J154" s="46">
        <f>0.6067*I154</f>
        <v>302.1366</v>
      </c>
      <c r="K154" s="46">
        <f t="shared" si="59"/>
        <v>90.64098</v>
      </c>
      <c r="L154" s="44"/>
      <c r="M154" s="44"/>
      <c r="N154" s="44"/>
      <c r="O154" s="44">
        <v>3</v>
      </c>
      <c r="P154" s="21">
        <f t="shared" si="53"/>
        <v>57</v>
      </c>
      <c r="Q154" s="21">
        <f t="shared" si="54"/>
        <v>1710</v>
      </c>
      <c r="R154" s="21">
        <f>E154+H154+K154+N154+Q154</f>
        <v>14970.64098</v>
      </c>
      <c r="S154" s="37"/>
    </row>
    <row r="155" s="3" customFormat="1" ht="37" customHeight="1" spans="1:19">
      <c r="A155" s="19">
        <v>152</v>
      </c>
      <c r="B155" s="33" t="s">
        <v>327</v>
      </c>
      <c r="C155" s="33" t="s">
        <v>328</v>
      </c>
      <c r="D155" s="44">
        <v>3</v>
      </c>
      <c r="E155" s="21">
        <f t="shared" si="52"/>
        <v>12000</v>
      </c>
      <c r="F155" s="44"/>
      <c r="G155" s="44"/>
      <c r="H155" s="21" t="s">
        <v>329</v>
      </c>
      <c r="I155" s="44">
        <v>2769</v>
      </c>
      <c r="J155" s="46">
        <v>1442.64</v>
      </c>
      <c r="K155" s="46">
        <f t="shared" si="59"/>
        <v>432.792</v>
      </c>
      <c r="L155" s="44"/>
      <c r="M155" s="44"/>
      <c r="N155" s="44"/>
      <c r="O155" s="44">
        <v>3</v>
      </c>
      <c r="P155" s="21">
        <f t="shared" si="53"/>
        <v>57</v>
      </c>
      <c r="Q155" s="21">
        <f t="shared" si="54"/>
        <v>1710</v>
      </c>
      <c r="R155" s="21">
        <v>14653</v>
      </c>
      <c r="S155" s="37"/>
    </row>
    <row r="156" s="3" customFormat="1" ht="30" customHeight="1" spans="1:19">
      <c r="A156" s="19">
        <v>153</v>
      </c>
      <c r="B156" s="33" t="s">
        <v>330</v>
      </c>
      <c r="C156" s="33" t="s">
        <v>331</v>
      </c>
      <c r="D156" s="44">
        <v>2</v>
      </c>
      <c r="E156" s="21">
        <f t="shared" si="52"/>
        <v>8000</v>
      </c>
      <c r="F156" s="44">
        <v>49</v>
      </c>
      <c r="G156" s="44">
        <v>39</v>
      </c>
      <c r="H156" s="21">
        <f>F156*G156*0.5</f>
        <v>955.5</v>
      </c>
      <c r="I156" s="44">
        <v>1245</v>
      </c>
      <c r="J156" s="46">
        <f>0.6067*I156</f>
        <v>755.3415</v>
      </c>
      <c r="K156" s="46">
        <f t="shared" si="59"/>
        <v>226.60245</v>
      </c>
      <c r="L156" s="44"/>
      <c r="M156" s="44"/>
      <c r="N156" s="44"/>
      <c r="O156" s="44">
        <v>2</v>
      </c>
      <c r="P156" s="21">
        <v>38</v>
      </c>
      <c r="Q156" s="21">
        <f t="shared" si="54"/>
        <v>1140</v>
      </c>
      <c r="R156" s="21">
        <v>10323</v>
      </c>
      <c r="S156" s="37"/>
    </row>
    <row r="157" s="3" customFormat="1" ht="39" customHeight="1" spans="1:19">
      <c r="A157" s="19">
        <v>154</v>
      </c>
      <c r="B157" s="33" t="s">
        <v>332</v>
      </c>
      <c r="C157" s="33" t="s">
        <v>333</v>
      </c>
      <c r="D157" s="43">
        <v>2</v>
      </c>
      <c r="E157" s="21">
        <f t="shared" si="52"/>
        <v>8000</v>
      </c>
      <c r="F157" s="44">
        <v>48</v>
      </c>
      <c r="G157" s="44">
        <v>39</v>
      </c>
      <c r="H157" s="21">
        <f>F157*G157*0.5</f>
        <v>936</v>
      </c>
      <c r="I157" s="44">
        <v>637</v>
      </c>
      <c r="J157" s="46">
        <f>0.6067*I157</f>
        <v>386.4679</v>
      </c>
      <c r="K157" s="46">
        <f t="shared" si="59"/>
        <v>115.94037</v>
      </c>
      <c r="L157" s="44"/>
      <c r="M157" s="44"/>
      <c r="N157" s="44"/>
      <c r="O157" s="44">
        <v>2</v>
      </c>
      <c r="P157" s="21">
        <f>O157*19</f>
        <v>38</v>
      </c>
      <c r="Q157" s="21">
        <f t="shared" si="54"/>
        <v>1140</v>
      </c>
      <c r="R157" s="21">
        <f>E157+H157+K157+N157+Q157</f>
        <v>10191.94037</v>
      </c>
      <c r="S157" s="37"/>
    </row>
    <row r="158" s="5" customFormat="1" ht="37" customHeight="1" spans="1:19">
      <c r="A158" s="19">
        <v>155</v>
      </c>
      <c r="B158" s="45" t="s">
        <v>334</v>
      </c>
      <c r="C158" s="45" t="s">
        <v>335</v>
      </c>
      <c r="D158" s="21"/>
      <c r="E158" s="21">
        <f t="shared" si="52"/>
        <v>0</v>
      </c>
      <c r="F158" s="21"/>
      <c r="G158" s="21"/>
      <c r="H158" s="21">
        <f>F158*G158*0.5</f>
        <v>0</v>
      </c>
      <c r="I158" s="21"/>
      <c r="J158" s="46">
        <f>0.6067*I158</f>
        <v>0</v>
      </c>
      <c r="K158" s="46">
        <f t="shared" si="59"/>
        <v>0</v>
      </c>
      <c r="L158" s="21"/>
      <c r="M158" s="21"/>
      <c r="N158" s="21"/>
      <c r="O158" s="21"/>
      <c r="P158" s="21">
        <f>O158*19</f>
        <v>0</v>
      </c>
      <c r="Q158" s="21">
        <f t="shared" si="54"/>
        <v>0</v>
      </c>
      <c r="R158" s="21">
        <f>E158+H158+K158+N158+Q158</f>
        <v>0</v>
      </c>
      <c r="S158" s="47"/>
    </row>
    <row r="159" s="4" customFormat="1" ht="37" customHeight="1" spans="1:19">
      <c r="A159" s="19">
        <v>156</v>
      </c>
      <c r="B159" s="42" t="s">
        <v>336</v>
      </c>
      <c r="C159" s="42" t="s">
        <v>337</v>
      </c>
      <c r="D159" s="21">
        <v>3</v>
      </c>
      <c r="E159" s="21">
        <v>12000</v>
      </c>
      <c r="F159" s="21">
        <v>120</v>
      </c>
      <c r="G159" s="21">
        <v>39</v>
      </c>
      <c r="H159" s="21">
        <v>2340</v>
      </c>
      <c r="I159" s="21">
        <v>1484</v>
      </c>
      <c r="J159" s="46">
        <v>900</v>
      </c>
      <c r="K159" s="46">
        <v>270</v>
      </c>
      <c r="L159" s="21"/>
      <c r="M159" s="21"/>
      <c r="N159" s="21"/>
      <c r="O159" s="21">
        <v>3</v>
      </c>
      <c r="P159" s="21">
        <v>57</v>
      </c>
      <c r="Q159" s="21">
        <v>1710</v>
      </c>
      <c r="R159" s="21">
        <v>16320</v>
      </c>
      <c r="S159" s="38"/>
    </row>
    <row r="160" s="4" customFormat="1" ht="37" customHeight="1" spans="1:19">
      <c r="A160" s="19">
        <v>157</v>
      </c>
      <c r="B160" s="42" t="s">
        <v>338</v>
      </c>
      <c r="C160" s="42" t="s">
        <v>339</v>
      </c>
      <c r="D160" s="21">
        <v>3</v>
      </c>
      <c r="E160" s="21">
        <f t="shared" ref="E160:E169" si="60">4000*D160</f>
        <v>12000</v>
      </c>
      <c r="F160" s="21">
        <v>20</v>
      </c>
      <c r="G160" s="21">
        <v>39</v>
      </c>
      <c r="H160" s="21">
        <f t="shared" ref="H160:H164" si="61">F160*G160*0.5</f>
        <v>390</v>
      </c>
      <c r="I160" s="21">
        <v>5905</v>
      </c>
      <c r="J160" s="46">
        <f t="shared" ref="J160:J170" si="62">0.6067*I160</f>
        <v>3582.5635</v>
      </c>
      <c r="K160" s="46">
        <f t="shared" ref="K160:K170" si="63">J160*0.3</f>
        <v>1074.76905</v>
      </c>
      <c r="L160" s="21"/>
      <c r="M160" s="21"/>
      <c r="N160" s="21"/>
      <c r="O160" s="21">
        <v>3</v>
      </c>
      <c r="P160" s="21">
        <f t="shared" ref="P160:P165" si="64">O160*19</f>
        <v>57</v>
      </c>
      <c r="Q160" s="21">
        <f t="shared" ref="Q160:Q170" si="65">P160*30</f>
        <v>1710</v>
      </c>
      <c r="R160" s="21">
        <f t="shared" ref="R160:R164" si="66">E160+H160+K160+N160+Q160</f>
        <v>15174.76905</v>
      </c>
      <c r="S160" s="38"/>
    </row>
    <row r="161" s="8" customFormat="1" ht="37" customHeight="1" spans="1:19">
      <c r="A161" s="19">
        <v>158</v>
      </c>
      <c r="B161" s="45" t="s">
        <v>340</v>
      </c>
      <c r="C161" s="45" t="s">
        <v>341</v>
      </c>
      <c r="D161" s="53">
        <v>6</v>
      </c>
      <c r="E161" s="53">
        <f t="shared" si="60"/>
        <v>24000</v>
      </c>
      <c r="F161" s="53">
        <v>110</v>
      </c>
      <c r="G161" s="53">
        <v>12</v>
      </c>
      <c r="H161" s="53">
        <f t="shared" si="61"/>
        <v>660</v>
      </c>
      <c r="I161" s="53">
        <v>13400</v>
      </c>
      <c r="J161" s="61">
        <f t="shared" si="62"/>
        <v>8129.78</v>
      </c>
      <c r="K161" s="61">
        <f t="shared" si="63"/>
        <v>2438.934</v>
      </c>
      <c r="L161" s="53"/>
      <c r="M161" s="53"/>
      <c r="N161" s="53"/>
      <c r="O161" s="53">
        <v>6</v>
      </c>
      <c r="P161" s="53">
        <v>72</v>
      </c>
      <c r="Q161" s="53">
        <f t="shared" si="65"/>
        <v>2160</v>
      </c>
      <c r="R161" s="53">
        <f t="shared" si="66"/>
        <v>29258.934</v>
      </c>
      <c r="S161" s="47"/>
    </row>
    <row r="162" s="8" customFormat="1" ht="37" customHeight="1" spans="1:19">
      <c r="A162" s="19">
        <v>159</v>
      </c>
      <c r="B162" s="45" t="s">
        <v>342</v>
      </c>
      <c r="C162" s="45" t="s">
        <v>343</v>
      </c>
      <c r="D162" s="53">
        <v>2</v>
      </c>
      <c r="E162" s="53">
        <f t="shared" si="60"/>
        <v>8000</v>
      </c>
      <c r="F162" s="53">
        <v>17</v>
      </c>
      <c r="G162" s="53">
        <v>39</v>
      </c>
      <c r="H162" s="53">
        <f t="shared" si="61"/>
        <v>331.5</v>
      </c>
      <c r="I162" s="53">
        <v>1522</v>
      </c>
      <c r="J162" s="61">
        <f t="shared" si="62"/>
        <v>923.3974</v>
      </c>
      <c r="K162" s="61">
        <f t="shared" si="63"/>
        <v>277.01922</v>
      </c>
      <c r="L162" s="53"/>
      <c r="M162" s="53"/>
      <c r="N162" s="53"/>
      <c r="O162" s="53">
        <v>2</v>
      </c>
      <c r="P162" s="53">
        <f t="shared" si="64"/>
        <v>38</v>
      </c>
      <c r="Q162" s="53">
        <f t="shared" si="65"/>
        <v>1140</v>
      </c>
      <c r="R162" s="53">
        <f t="shared" si="66"/>
        <v>9748.51922</v>
      </c>
      <c r="S162" s="47"/>
    </row>
    <row r="163" s="4" customFormat="1" ht="37" customHeight="1" spans="1:19">
      <c r="A163" s="19">
        <v>160</v>
      </c>
      <c r="B163" s="45" t="s">
        <v>344</v>
      </c>
      <c r="C163" s="45" t="s">
        <v>345</v>
      </c>
      <c r="D163" s="53">
        <v>11</v>
      </c>
      <c r="E163" s="53">
        <f t="shared" si="60"/>
        <v>44000</v>
      </c>
      <c r="F163" s="53">
        <v>300</v>
      </c>
      <c r="G163" s="53">
        <v>39</v>
      </c>
      <c r="H163" s="53">
        <f t="shared" si="61"/>
        <v>5850</v>
      </c>
      <c r="I163" s="53">
        <v>16725</v>
      </c>
      <c r="J163" s="61">
        <f t="shared" si="62"/>
        <v>10147.0575</v>
      </c>
      <c r="K163" s="61">
        <f t="shared" si="63"/>
        <v>3044.11725</v>
      </c>
      <c r="L163" s="53"/>
      <c r="M163" s="53"/>
      <c r="N163" s="53"/>
      <c r="O163" s="53">
        <v>11</v>
      </c>
      <c r="P163" s="53">
        <f t="shared" si="64"/>
        <v>209</v>
      </c>
      <c r="Q163" s="53">
        <f t="shared" si="65"/>
        <v>6270</v>
      </c>
      <c r="R163" s="53">
        <f t="shared" si="66"/>
        <v>59164.11725</v>
      </c>
      <c r="S163" s="47"/>
    </row>
    <row r="164" s="8" customFormat="1" ht="37" customHeight="1" spans="1:19">
      <c r="A164" s="19">
        <v>161</v>
      </c>
      <c r="B164" s="45" t="s">
        <v>346</v>
      </c>
      <c r="C164" s="45" t="s">
        <v>347</v>
      </c>
      <c r="D164" s="21">
        <v>3</v>
      </c>
      <c r="E164" s="21">
        <f t="shared" si="60"/>
        <v>12000</v>
      </c>
      <c r="F164" s="21">
        <v>200</v>
      </c>
      <c r="G164" s="21">
        <v>20</v>
      </c>
      <c r="H164" s="21">
        <f t="shared" si="61"/>
        <v>2000</v>
      </c>
      <c r="I164" s="21">
        <v>10417</v>
      </c>
      <c r="J164" s="46">
        <f t="shared" si="62"/>
        <v>6319.9939</v>
      </c>
      <c r="K164" s="46">
        <f t="shared" si="63"/>
        <v>1895.99817</v>
      </c>
      <c r="L164" s="21"/>
      <c r="M164" s="21"/>
      <c r="N164" s="21"/>
      <c r="O164" s="21">
        <v>3</v>
      </c>
      <c r="P164" s="21">
        <f t="shared" si="64"/>
        <v>57</v>
      </c>
      <c r="Q164" s="21">
        <f t="shared" si="65"/>
        <v>1710</v>
      </c>
      <c r="R164" s="21">
        <f t="shared" si="66"/>
        <v>17605.99817</v>
      </c>
      <c r="S164" s="47"/>
    </row>
    <row r="165" s="8" customFormat="1" ht="37" customHeight="1" spans="1:19">
      <c r="A165" s="19">
        <v>162</v>
      </c>
      <c r="B165" s="45" t="s">
        <v>348</v>
      </c>
      <c r="C165" s="45" t="s">
        <v>349</v>
      </c>
      <c r="D165" s="53">
        <v>12</v>
      </c>
      <c r="E165" s="53">
        <f t="shared" si="60"/>
        <v>48000</v>
      </c>
      <c r="F165" s="53">
        <v>200</v>
      </c>
      <c r="G165" s="53">
        <v>39</v>
      </c>
      <c r="H165" s="53" t="s">
        <v>350</v>
      </c>
      <c r="I165" s="53">
        <v>33927</v>
      </c>
      <c r="J165" s="61">
        <f t="shared" si="62"/>
        <v>20583.5109</v>
      </c>
      <c r="K165" s="61">
        <f t="shared" si="63"/>
        <v>6175.05327</v>
      </c>
      <c r="L165" s="53"/>
      <c r="M165" s="53"/>
      <c r="N165" s="53"/>
      <c r="O165" s="53">
        <v>12</v>
      </c>
      <c r="P165" s="53">
        <f t="shared" si="64"/>
        <v>228</v>
      </c>
      <c r="Q165" s="53">
        <f t="shared" si="65"/>
        <v>6840</v>
      </c>
      <c r="R165" s="53">
        <v>63575</v>
      </c>
      <c r="S165" s="47"/>
    </row>
    <row r="166" s="8" customFormat="1" ht="37" customHeight="1" spans="1:19">
      <c r="A166" s="19">
        <v>163</v>
      </c>
      <c r="B166" s="45" t="s">
        <v>351</v>
      </c>
      <c r="C166" s="45" t="s">
        <v>352</v>
      </c>
      <c r="D166" s="54">
        <v>23</v>
      </c>
      <c r="E166" s="54">
        <v>92000</v>
      </c>
      <c r="F166" s="21">
        <v>200</v>
      </c>
      <c r="G166" s="21">
        <v>39</v>
      </c>
      <c r="H166" s="21">
        <v>3900</v>
      </c>
      <c r="I166" s="21">
        <v>1590</v>
      </c>
      <c r="J166" s="46">
        <v>887</v>
      </c>
      <c r="K166" s="46">
        <v>266</v>
      </c>
      <c r="L166" s="21"/>
      <c r="M166" s="21"/>
      <c r="N166" s="21"/>
      <c r="O166" s="21">
        <v>23</v>
      </c>
      <c r="P166" s="21">
        <v>437</v>
      </c>
      <c r="Q166" s="21">
        <v>13110</v>
      </c>
      <c r="R166" s="21">
        <v>109276</v>
      </c>
      <c r="S166" s="47"/>
    </row>
    <row r="167" s="8" customFormat="1" ht="37" customHeight="1" spans="1:19">
      <c r="A167" s="48">
        <v>164</v>
      </c>
      <c r="B167" s="45" t="s">
        <v>353</v>
      </c>
      <c r="C167" s="45" t="s">
        <v>354</v>
      </c>
      <c r="D167" s="53">
        <v>23</v>
      </c>
      <c r="E167" s="53">
        <f>4000*D167</f>
        <v>92000</v>
      </c>
      <c r="F167" s="53">
        <v>300</v>
      </c>
      <c r="G167" s="53">
        <v>39</v>
      </c>
      <c r="H167" s="53">
        <f>F167*G167*0.5</f>
        <v>5850</v>
      </c>
      <c r="I167" s="53">
        <v>52101</v>
      </c>
      <c r="J167" s="61">
        <f>0.6067*I167</f>
        <v>31609.6767</v>
      </c>
      <c r="K167" s="61">
        <f>J167*0.3</f>
        <v>9482.90301</v>
      </c>
      <c r="L167" s="53"/>
      <c r="M167" s="53"/>
      <c r="N167" s="53"/>
      <c r="O167" s="53">
        <v>23</v>
      </c>
      <c r="P167" s="53">
        <f>O167*19</f>
        <v>437</v>
      </c>
      <c r="Q167" s="53">
        <f>P167*30</f>
        <v>13110</v>
      </c>
      <c r="R167" s="53">
        <f>E167+H167+K167+N167+Q167</f>
        <v>120442.90301</v>
      </c>
      <c r="S167" s="47"/>
    </row>
    <row r="168" ht="30" customHeight="1" spans="1:19">
      <c r="A168" s="55"/>
      <c r="B168" s="56"/>
      <c r="C168" s="56"/>
      <c r="D168" s="57"/>
      <c r="E168" s="58"/>
      <c r="F168" s="59"/>
      <c r="G168" s="59"/>
      <c r="H168" s="60"/>
      <c r="I168" s="59"/>
      <c r="J168" s="59"/>
      <c r="K168" s="60"/>
      <c r="L168" s="59"/>
      <c r="M168" s="59"/>
      <c r="N168" s="59"/>
      <c r="O168" s="59"/>
      <c r="P168" s="59"/>
      <c r="Q168" s="60"/>
      <c r="R168" s="59"/>
      <c r="S168" s="63"/>
    </row>
  </sheetData>
  <mergeCells count="10">
    <mergeCell ref="A1:R1"/>
    <mergeCell ref="D2:E2"/>
    <mergeCell ref="F2:H2"/>
    <mergeCell ref="I2:K2"/>
    <mergeCell ref="L2:N2"/>
    <mergeCell ref="O2:Q2"/>
    <mergeCell ref="A2:A3"/>
    <mergeCell ref="C2:C3"/>
    <mergeCell ref="R2:R3"/>
    <mergeCell ref="S2:S3"/>
  </mergeCells>
  <pageMargins left="0.708333333333333" right="0.25" top="0.75" bottom="0.75" header="0.298611111111111" footer="0.298611111111111"/>
  <pageSetup paperSize="9"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OJM⚡️</cp:lastModifiedBy>
  <dcterms:created xsi:type="dcterms:W3CDTF">2006-09-13T11:21:00Z</dcterms:created>
  <dcterms:modified xsi:type="dcterms:W3CDTF">2021-01-25T09:02:37Z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