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325" windowHeight="9840" activeTab="1"/>
  </bookViews>
  <sheets>
    <sheet name="2023年疫木清理明细表 (实际付款)" sheetId="4" r:id="rId1"/>
    <sheet name="2023年疫木清理明细表" sheetId="1" r:id="rId2"/>
    <sheet name="600万使用明细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18" i="1"/>
  <c r="D18"/>
  <c r="F18"/>
  <c r="F19"/>
  <c r="D16"/>
  <c r="F16" s="1"/>
  <c r="G12"/>
  <c r="G11"/>
  <c r="F19" i="4"/>
  <c r="H19" s="1"/>
  <c r="F20"/>
  <c r="F18"/>
  <c r="D16"/>
  <c r="D27" s="1"/>
  <c r="G11"/>
  <c r="H11" s="1"/>
  <c r="G26"/>
  <c r="G25"/>
  <c r="G24"/>
  <c r="G23"/>
  <c r="G22"/>
  <c r="G21"/>
  <c r="G17"/>
  <c r="G15"/>
  <c r="G14"/>
  <c r="G13"/>
  <c r="G10"/>
  <c r="G9"/>
  <c r="G8"/>
  <c r="G7"/>
  <c r="G6"/>
  <c r="G5"/>
  <c r="H4"/>
  <c r="H4" i="1"/>
  <c r="G6"/>
  <c r="G7"/>
  <c r="G8"/>
  <c r="G9"/>
  <c r="G10"/>
  <c r="G13"/>
  <c r="G14"/>
  <c r="G15"/>
  <c r="G17"/>
  <c r="G20"/>
  <c r="G21"/>
  <c r="G22"/>
  <c r="G23"/>
  <c r="G24"/>
  <c r="G25"/>
  <c r="G5"/>
  <c r="I29" i="2"/>
  <c r="H29"/>
  <c r="F29"/>
  <c r="D26" i="1" l="1"/>
  <c r="G16"/>
  <c r="G26" s="1"/>
  <c r="F26"/>
  <c r="F16" i="4"/>
  <c r="F27" s="1"/>
  <c r="G27"/>
  <c r="H27"/>
  <c r="H26" i="1"/>
</calcChain>
</file>

<file path=xl/sharedStrings.xml><?xml version="1.0" encoding="utf-8"?>
<sst xmlns="http://schemas.openxmlformats.org/spreadsheetml/2006/main" count="150" uniqueCount="76">
  <si>
    <t>序号</t>
  </si>
  <si>
    <t>乡镇街办</t>
  </si>
  <si>
    <t>清理单位</t>
  </si>
  <si>
    <t>清理数量（株）</t>
  </si>
  <si>
    <t>结算标准（元/株）</t>
  </si>
  <si>
    <t>开发区佳苑虫害防治中心</t>
  </si>
  <si>
    <t>金湖街办</t>
  </si>
  <si>
    <t>大冶市栋强农业开发有限公司</t>
  </si>
  <si>
    <t>大冶市敬胜保洁服务有限公司</t>
  </si>
  <si>
    <t>殷祖镇</t>
  </si>
  <si>
    <t>湖北达利航工程管理有限公司</t>
  </si>
  <si>
    <t>恩施秀景园林绿化责任有限公司</t>
  </si>
  <si>
    <t>陈贵镇</t>
  </si>
  <si>
    <t>大冶市隆泰建筑劳务有限公司</t>
  </si>
  <si>
    <t>湖北睿泽林业发展有限公司</t>
  </si>
  <si>
    <t>茗山乡</t>
  </si>
  <si>
    <t>海南华升有限公司</t>
  </si>
  <si>
    <t>还地桥镇</t>
  </si>
  <si>
    <t>陕西美都生态科技有限公司</t>
  </si>
  <si>
    <t>灵乡镇</t>
  </si>
  <si>
    <t>大冶市美森农林技术服务有限公司</t>
  </si>
  <si>
    <t>金牛镇</t>
  </si>
  <si>
    <t>大冶市众鑫林业发展有限公司</t>
  </si>
  <si>
    <t>刘仁八镇</t>
  </si>
  <si>
    <t>湖北固泰土木工程技术有限公司</t>
  </si>
  <si>
    <t>金山店镇</t>
  </si>
  <si>
    <t>湖北红森木业有限公司</t>
  </si>
  <si>
    <t>湖北盈星商贸有限公司</t>
  </si>
  <si>
    <t>大箕铺镇</t>
  </si>
  <si>
    <t>保安镇</t>
  </si>
  <si>
    <t>合计</t>
  </si>
  <si>
    <t>2023年1号文林业有害生物防治资金发放明细</t>
  </si>
  <si>
    <t>1号文衔接资金（万元）</t>
  </si>
  <si>
    <t>项 目</t>
  </si>
  <si>
    <t>发放明细情况</t>
  </si>
  <si>
    <t>2022年下欠疫木清理奖补</t>
  </si>
  <si>
    <t>小计（万元）</t>
  </si>
  <si>
    <t>大镇铺镇</t>
  </si>
  <si>
    <t>金山店</t>
  </si>
  <si>
    <t>飞防（部分）</t>
  </si>
  <si>
    <t>疫木复核</t>
  </si>
  <si>
    <t>2023年疫木清理</t>
  </si>
  <si>
    <t>结算株数</t>
  </si>
  <si>
    <t>结算标准元/株</t>
  </si>
  <si>
    <t>结算金额（万元）</t>
  </si>
  <si>
    <t>本次结算金（万元）</t>
  </si>
  <si>
    <t>下欠5万</t>
  </si>
  <si>
    <t>大冶市美森农林技术服务公司</t>
  </si>
  <si>
    <t>湖北固泰土木工程技术有限责任公司</t>
  </si>
  <si>
    <t>下欠10.155</t>
  </si>
  <si>
    <t>20.2935万在上级资金列支</t>
  </si>
  <si>
    <t>恩施秀景园林绿责任有限公司</t>
  </si>
  <si>
    <t>小计</t>
  </si>
  <si>
    <t>罗家桥街办</t>
    <phoneticPr fontId="6" type="noConversion"/>
  </si>
  <si>
    <t>注：罗家桥街办2623株，费用144265元在上级专项资金支付。</t>
    <phoneticPr fontId="6" type="noConversion"/>
  </si>
  <si>
    <t>应付金额（元）</t>
    <phoneticPr fontId="6" type="noConversion"/>
  </si>
  <si>
    <t>2023年松材线虫病疫木清理补助资金拨付明细表</t>
    <phoneticPr fontId="6" type="noConversion"/>
  </si>
  <si>
    <t>金湖街办</t>
    <phoneticPr fontId="6" type="noConversion"/>
  </si>
  <si>
    <t>殷祖镇</t>
    <phoneticPr fontId="6" type="noConversion"/>
  </si>
  <si>
    <t>陈贵镇</t>
    <phoneticPr fontId="6" type="noConversion"/>
  </si>
  <si>
    <t>茗山乡</t>
    <phoneticPr fontId="6" type="noConversion"/>
  </si>
  <si>
    <t>还地桥镇</t>
    <phoneticPr fontId="6" type="noConversion"/>
  </si>
  <si>
    <t>灵乡镇</t>
    <phoneticPr fontId="6" type="noConversion"/>
  </si>
  <si>
    <t>金牛镇</t>
    <phoneticPr fontId="6" type="noConversion"/>
  </si>
  <si>
    <t>刘仁八镇</t>
    <phoneticPr fontId="6" type="noConversion"/>
  </si>
  <si>
    <t>金山店镇</t>
    <phoneticPr fontId="6" type="noConversion"/>
  </si>
  <si>
    <t>大箕铺镇</t>
    <phoneticPr fontId="6" type="noConversion"/>
  </si>
  <si>
    <t>保安镇</t>
    <phoneticPr fontId="6" type="noConversion"/>
  </si>
  <si>
    <t>第一批结算金额（元）</t>
    <phoneticPr fontId="6" type="noConversion"/>
  </si>
  <si>
    <t>第二批结算金额（元）</t>
    <phoneticPr fontId="6" type="noConversion"/>
  </si>
  <si>
    <t>湖北睿泽林业发展有限公司（向阳村）</t>
    <phoneticPr fontId="7" type="noConversion"/>
  </si>
  <si>
    <t>武汉骥恒桦林业资源科技开发有限公司</t>
    <phoneticPr fontId="7" type="noConversion"/>
  </si>
  <si>
    <t>第一批实际结算金额（元）</t>
    <phoneticPr fontId="6" type="noConversion"/>
  </si>
  <si>
    <t>备注</t>
    <phoneticPr fontId="7" type="noConversion"/>
  </si>
  <si>
    <t>按合同54.7元/株结算</t>
    <phoneticPr fontId="7" type="noConversion"/>
  </si>
  <si>
    <t>按合同54.6元/株结算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</si>
</sst>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zoomScaleNormal="100" workbookViewId="0">
      <selection activeCell="C18" sqref="C18:F19"/>
    </sheetView>
  </sheetViews>
  <sheetFormatPr defaultColWidth="9" defaultRowHeight="13.5"/>
  <cols>
    <col min="1" max="1" width="5" customWidth="1"/>
    <col min="2" max="2" width="10.125" customWidth="1"/>
    <col min="3" max="3" width="21.625" customWidth="1"/>
    <col min="4" max="4" width="9.75" customWidth="1"/>
    <col min="5" max="5" width="8.75" customWidth="1"/>
    <col min="6" max="6" width="9.5" customWidth="1"/>
    <col min="7" max="7" width="9.5" style="33" customWidth="1"/>
    <col min="8" max="9" width="9.375" customWidth="1"/>
  </cols>
  <sheetData>
    <row r="1" spans="1:9" ht="32.25" customHeight="1">
      <c r="A1" s="39" t="s">
        <v>56</v>
      </c>
      <c r="B1" s="39"/>
      <c r="C1" s="39"/>
      <c r="D1" s="39"/>
      <c r="E1" s="39"/>
      <c r="F1" s="39"/>
      <c r="G1" s="39"/>
      <c r="H1" s="39"/>
      <c r="I1" s="39"/>
    </row>
    <row r="2" spans="1:9" ht="18" customHeight="1">
      <c r="A2" s="29"/>
      <c r="B2" s="29"/>
      <c r="C2" s="29"/>
      <c r="D2" s="29"/>
      <c r="E2" s="29"/>
      <c r="F2" s="29"/>
      <c r="G2" s="29"/>
    </row>
    <row r="3" spans="1:9" s="27" customFormat="1" ht="30" customHeight="1">
      <c r="A3" s="25" t="s">
        <v>0</v>
      </c>
      <c r="B3" s="25" t="s">
        <v>1</v>
      </c>
      <c r="C3" s="25" t="s">
        <v>2</v>
      </c>
      <c r="D3" s="26" t="s">
        <v>3</v>
      </c>
      <c r="E3" s="26" t="s">
        <v>4</v>
      </c>
      <c r="F3" s="26" t="s">
        <v>55</v>
      </c>
      <c r="G3" s="26" t="s">
        <v>72</v>
      </c>
      <c r="H3" s="26" t="s">
        <v>69</v>
      </c>
      <c r="I3" s="26" t="s">
        <v>73</v>
      </c>
    </row>
    <row r="4" spans="1:9" s="22" customFormat="1" ht="26.25" customHeight="1">
      <c r="A4" s="30">
        <v>1</v>
      </c>
      <c r="B4" s="30" t="s">
        <v>53</v>
      </c>
      <c r="C4" s="20" t="s">
        <v>5</v>
      </c>
      <c r="D4" s="30">
        <v>2623</v>
      </c>
      <c r="E4" s="30">
        <v>55</v>
      </c>
      <c r="F4" s="30">
        <v>144265</v>
      </c>
      <c r="G4" s="30">
        <v>0</v>
      </c>
      <c r="H4" s="21">
        <f>F4-G4</f>
        <v>144265</v>
      </c>
      <c r="I4" s="21"/>
    </row>
    <row r="5" spans="1:9" s="22" customFormat="1" ht="26.25" customHeight="1">
      <c r="A5" s="42">
        <v>2</v>
      </c>
      <c r="B5" s="42" t="s">
        <v>57</v>
      </c>
      <c r="C5" s="20" t="s">
        <v>7</v>
      </c>
      <c r="D5" s="30">
        <v>1911</v>
      </c>
      <c r="E5" s="30">
        <v>55</v>
      </c>
      <c r="F5" s="30">
        <v>105105</v>
      </c>
      <c r="G5" s="30">
        <f>F5</f>
        <v>105105</v>
      </c>
      <c r="H5" s="21"/>
      <c r="I5" s="21"/>
    </row>
    <row r="6" spans="1:9" s="22" customFormat="1" ht="26.25" customHeight="1">
      <c r="A6" s="42"/>
      <c r="B6" s="42"/>
      <c r="C6" s="20" t="s">
        <v>8</v>
      </c>
      <c r="D6" s="30">
        <v>2472</v>
      </c>
      <c r="E6" s="30">
        <v>55</v>
      </c>
      <c r="F6" s="30">
        <v>135960</v>
      </c>
      <c r="G6" s="30">
        <f t="shared" ref="G6:G26" si="0">F6</f>
        <v>135960</v>
      </c>
      <c r="H6" s="21"/>
      <c r="I6" s="21"/>
    </row>
    <row r="7" spans="1:9" s="22" customFormat="1" ht="26.25" customHeight="1">
      <c r="A7" s="40">
        <v>3</v>
      </c>
      <c r="B7" s="42" t="s">
        <v>58</v>
      </c>
      <c r="C7" s="20" t="s">
        <v>10</v>
      </c>
      <c r="D7" s="30">
        <v>4149</v>
      </c>
      <c r="E7" s="30">
        <v>55</v>
      </c>
      <c r="F7" s="30">
        <v>228195</v>
      </c>
      <c r="G7" s="30">
        <f t="shared" si="0"/>
        <v>228195</v>
      </c>
      <c r="H7" s="21"/>
      <c r="I7" s="21"/>
    </row>
    <row r="8" spans="1:9" s="22" customFormat="1" ht="26.25" customHeight="1">
      <c r="A8" s="41"/>
      <c r="B8" s="42"/>
      <c r="C8" s="20" t="s">
        <v>11</v>
      </c>
      <c r="D8" s="30">
        <v>5971</v>
      </c>
      <c r="E8" s="30">
        <v>55</v>
      </c>
      <c r="F8" s="30">
        <v>328405</v>
      </c>
      <c r="G8" s="30">
        <f t="shared" si="0"/>
        <v>328405</v>
      </c>
      <c r="H8" s="21"/>
      <c r="I8" s="21"/>
    </row>
    <row r="9" spans="1:9" s="22" customFormat="1" ht="26.25" customHeight="1">
      <c r="A9" s="40">
        <v>4</v>
      </c>
      <c r="B9" s="42" t="s">
        <v>59</v>
      </c>
      <c r="C9" s="20" t="s">
        <v>13</v>
      </c>
      <c r="D9" s="30">
        <v>5367</v>
      </c>
      <c r="E9" s="30">
        <v>55</v>
      </c>
      <c r="F9" s="30">
        <v>295185</v>
      </c>
      <c r="G9" s="30">
        <f t="shared" si="0"/>
        <v>295185</v>
      </c>
      <c r="H9" s="21"/>
      <c r="I9" s="21"/>
    </row>
    <row r="10" spans="1:9" s="22" customFormat="1" ht="26.25" customHeight="1">
      <c r="A10" s="41"/>
      <c r="B10" s="42"/>
      <c r="C10" s="20" t="s">
        <v>14</v>
      </c>
      <c r="D10" s="30">
        <v>5556</v>
      </c>
      <c r="E10" s="30">
        <v>55</v>
      </c>
      <c r="F10" s="30">
        <v>305580</v>
      </c>
      <c r="G10" s="30">
        <f t="shared" si="0"/>
        <v>305580</v>
      </c>
      <c r="H10" s="21"/>
      <c r="I10" s="21"/>
    </row>
    <row r="11" spans="1:9" s="22" customFormat="1" ht="26.25" customHeight="1">
      <c r="A11" s="40">
        <v>5</v>
      </c>
      <c r="B11" s="42" t="s">
        <v>60</v>
      </c>
      <c r="C11" s="20" t="s">
        <v>16</v>
      </c>
      <c r="D11" s="30">
        <v>6902</v>
      </c>
      <c r="E11" s="30">
        <v>55</v>
      </c>
      <c r="F11" s="30">
        <v>379610</v>
      </c>
      <c r="G11" s="30">
        <f>F11-200000</f>
        <v>179610</v>
      </c>
      <c r="H11" s="21">
        <f>F11-G11</f>
        <v>200000</v>
      </c>
      <c r="I11" s="21"/>
    </row>
    <row r="12" spans="1:9" s="22" customFormat="1" ht="26.25" customHeight="1">
      <c r="A12" s="41"/>
      <c r="B12" s="42"/>
      <c r="C12" s="20" t="s">
        <v>14</v>
      </c>
      <c r="D12" s="30">
        <v>3954</v>
      </c>
      <c r="E12" s="30">
        <v>55</v>
      </c>
      <c r="F12" s="30">
        <v>217470</v>
      </c>
      <c r="G12" s="34">
        <v>215888</v>
      </c>
      <c r="H12" s="35"/>
      <c r="I12" s="36" t="s">
        <v>75</v>
      </c>
    </row>
    <row r="13" spans="1:9" s="22" customFormat="1" ht="26.25" customHeight="1">
      <c r="A13" s="30">
        <v>6</v>
      </c>
      <c r="B13" s="30" t="s">
        <v>61</v>
      </c>
      <c r="C13" s="20" t="s">
        <v>18</v>
      </c>
      <c r="D13" s="30">
        <v>4792</v>
      </c>
      <c r="E13" s="30">
        <v>55</v>
      </c>
      <c r="F13" s="30">
        <v>263560</v>
      </c>
      <c r="G13" s="24">
        <f t="shared" si="0"/>
        <v>263560</v>
      </c>
      <c r="H13" s="35"/>
      <c r="I13" s="36"/>
    </row>
    <row r="14" spans="1:9" s="22" customFormat="1" ht="26.25" customHeight="1">
      <c r="A14" s="30">
        <v>7</v>
      </c>
      <c r="B14" s="30" t="s">
        <v>62</v>
      </c>
      <c r="C14" s="20" t="s">
        <v>20</v>
      </c>
      <c r="D14" s="30">
        <v>6191</v>
      </c>
      <c r="E14" s="30">
        <v>55</v>
      </c>
      <c r="F14" s="30">
        <v>340505</v>
      </c>
      <c r="G14" s="24">
        <f t="shared" si="0"/>
        <v>340505</v>
      </c>
      <c r="H14" s="35"/>
      <c r="I14" s="36"/>
    </row>
    <row r="15" spans="1:9" s="22" customFormat="1" ht="26.25" customHeight="1">
      <c r="A15" s="30">
        <v>8</v>
      </c>
      <c r="B15" s="30" t="s">
        <v>63</v>
      </c>
      <c r="C15" s="20" t="s">
        <v>22</v>
      </c>
      <c r="D15" s="30">
        <v>2296</v>
      </c>
      <c r="E15" s="30">
        <v>55</v>
      </c>
      <c r="F15" s="30">
        <v>126280</v>
      </c>
      <c r="G15" s="24">
        <f t="shared" si="0"/>
        <v>126280</v>
      </c>
      <c r="H15" s="35"/>
      <c r="I15" s="36"/>
    </row>
    <row r="16" spans="1:9" s="22" customFormat="1" ht="26.25" customHeight="1">
      <c r="A16" s="42">
        <v>9</v>
      </c>
      <c r="B16" s="42" t="s">
        <v>64</v>
      </c>
      <c r="C16" s="20" t="s">
        <v>14</v>
      </c>
      <c r="D16" s="30">
        <f>345+3851</f>
        <v>4196</v>
      </c>
      <c r="E16" s="30">
        <v>55</v>
      </c>
      <c r="F16" s="30">
        <f>D16*E16</f>
        <v>230780</v>
      </c>
      <c r="G16" s="34">
        <v>229521</v>
      </c>
      <c r="H16" s="35"/>
      <c r="I16" s="36" t="s">
        <v>74</v>
      </c>
    </row>
    <row r="17" spans="1:9" s="22" customFormat="1" ht="26.25" customHeight="1">
      <c r="A17" s="42"/>
      <c r="B17" s="42"/>
      <c r="C17" s="20" t="s">
        <v>24</v>
      </c>
      <c r="D17" s="30">
        <v>3111</v>
      </c>
      <c r="E17" s="30">
        <v>55</v>
      </c>
      <c r="F17" s="30">
        <v>171105</v>
      </c>
      <c r="G17" s="24">
        <f t="shared" si="0"/>
        <v>171105</v>
      </c>
      <c r="H17" s="35"/>
      <c r="I17" s="36"/>
    </row>
    <row r="18" spans="1:9" s="22" customFormat="1" ht="26.25" customHeight="1">
      <c r="A18" s="42">
        <v>10</v>
      </c>
      <c r="B18" s="42" t="s">
        <v>65</v>
      </c>
      <c r="C18" s="20" t="s">
        <v>14</v>
      </c>
      <c r="D18" s="30">
        <v>3967</v>
      </c>
      <c r="E18" s="30">
        <v>55</v>
      </c>
      <c r="F18" s="30">
        <f>D18*E18</f>
        <v>218185</v>
      </c>
      <c r="G18" s="24">
        <v>218185</v>
      </c>
      <c r="H18" s="35"/>
      <c r="I18" s="35"/>
    </row>
    <row r="19" spans="1:9" s="22" customFormat="1" ht="26.25" customHeight="1">
      <c r="A19" s="42"/>
      <c r="B19" s="42"/>
      <c r="C19" s="20" t="s">
        <v>70</v>
      </c>
      <c r="D19" s="30">
        <v>7123</v>
      </c>
      <c r="E19" s="30">
        <v>55</v>
      </c>
      <c r="F19" s="30">
        <f t="shared" ref="F19:F20" si="1">D19*E19</f>
        <v>391765</v>
      </c>
      <c r="G19" s="24">
        <v>0</v>
      </c>
      <c r="H19" s="35">
        <f>F19-G19</f>
        <v>391765</v>
      </c>
      <c r="I19" s="35"/>
    </row>
    <row r="20" spans="1:9" s="22" customFormat="1" ht="26.25" customHeight="1">
      <c r="A20" s="42"/>
      <c r="B20" s="42"/>
      <c r="C20" s="20" t="s">
        <v>71</v>
      </c>
      <c r="D20" s="30">
        <v>3406</v>
      </c>
      <c r="E20" s="30">
        <v>55</v>
      </c>
      <c r="F20" s="30">
        <f t="shared" si="1"/>
        <v>187330</v>
      </c>
      <c r="G20" s="24">
        <v>187330</v>
      </c>
      <c r="H20" s="35"/>
      <c r="I20" s="35"/>
    </row>
    <row r="21" spans="1:9" s="22" customFormat="1" ht="26.25" customHeight="1">
      <c r="A21" s="42"/>
      <c r="B21" s="42"/>
      <c r="C21" s="20" t="s">
        <v>26</v>
      </c>
      <c r="D21" s="30">
        <v>4745</v>
      </c>
      <c r="E21" s="30">
        <v>55</v>
      </c>
      <c r="F21" s="30">
        <v>260975</v>
      </c>
      <c r="G21" s="30">
        <f t="shared" si="0"/>
        <v>260975</v>
      </c>
      <c r="H21" s="21"/>
      <c r="I21" s="21"/>
    </row>
    <row r="22" spans="1:9" s="22" customFormat="1" ht="26.25" customHeight="1">
      <c r="A22" s="42"/>
      <c r="B22" s="42"/>
      <c r="C22" s="20" t="s">
        <v>27</v>
      </c>
      <c r="D22" s="30">
        <v>3729</v>
      </c>
      <c r="E22" s="30">
        <v>55</v>
      </c>
      <c r="F22" s="30">
        <v>205095</v>
      </c>
      <c r="G22" s="30">
        <f t="shared" si="0"/>
        <v>205095</v>
      </c>
      <c r="H22" s="21"/>
      <c r="I22" s="21"/>
    </row>
    <row r="23" spans="1:9" s="22" customFormat="1" ht="26.25" customHeight="1">
      <c r="A23" s="42"/>
      <c r="B23" s="42"/>
      <c r="C23" s="20" t="s">
        <v>11</v>
      </c>
      <c r="D23" s="30">
        <v>3639</v>
      </c>
      <c r="E23" s="30">
        <v>55</v>
      </c>
      <c r="F23" s="30">
        <v>200145</v>
      </c>
      <c r="G23" s="30">
        <f t="shared" si="0"/>
        <v>200145</v>
      </c>
      <c r="H23" s="21"/>
      <c r="I23" s="21"/>
    </row>
    <row r="24" spans="1:9" s="22" customFormat="1" ht="26.25" customHeight="1">
      <c r="A24" s="42"/>
      <c r="B24" s="42"/>
      <c r="C24" s="20" t="s">
        <v>24</v>
      </c>
      <c r="D24" s="30">
        <v>1661</v>
      </c>
      <c r="E24" s="30">
        <v>55</v>
      </c>
      <c r="F24" s="30">
        <v>91355</v>
      </c>
      <c r="G24" s="30">
        <f t="shared" si="0"/>
        <v>91355</v>
      </c>
      <c r="H24" s="21"/>
      <c r="I24" s="21"/>
    </row>
    <row r="25" spans="1:9" s="22" customFormat="1" ht="26.25" customHeight="1">
      <c r="A25" s="24">
        <v>11</v>
      </c>
      <c r="B25" s="30" t="s">
        <v>66</v>
      </c>
      <c r="C25" s="20" t="s">
        <v>24</v>
      </c>
      <c r="D25" s="30">
        <v>3568</v>
      </c>
      <c r="E25" s="30">
        <v>55</v>
      </c>
      <c r="F25" s="30">
        <v>196240</v>
      </c>
      <c r="G25" s="30">
        <f t="shared" si="0"/>
        <v>196240</v>
      </c>
      <c r="H25" s="21"/>
      <c r="I25" s="21"/>
    </row>
    <row r="26" spans="1:9" s="22" customFormat="1" ht="26.25" customHeight="1">
      <c r="A26" s="24">
        <v>12</v>
      </c>
      <c r="B26" s="30" t="s">
        <v>67</v>
      </c>
      <c r="C26" s="20" t="s">
        <v>24</v>
      </c>
      <c r="D26" s="30">
        <v>4339</v>
      </c>
      <c r="E26" s="30">
        <v>55</v>
      </c>
      <c r="F26" s="30">
        <v>238645</v>
      </c>
      <c r="G26" s="30">
        <f t="shared" si="0"/>
        <v>238645</v>
      </c>
      <c r="H26" s="21"/>
      <c r="I26" s="21"/>
    </row>
    <row r="27" spans="1:9" s="22" customFormat="1" ht="26.25" customHeight="1">
      <c r="A27" s="21" t="s">
        <v>30</v>
      </c>
      <c r="B27" s="21"/>
      <c r="C27" s="21"/>
      <c r="D27" s="30">
        <f>SUM(D4:D26)</f>
        <v>95668</v>
      </c>
      <c r="E27" s="30">
        <v>55</v>
      </c>
      <c r="F27" s="30">
        <f>SUM(F4:F26)</f>
        <v>5261740</v>
      </c>
      <c r="G27" s="30">
        <f t="shared" ref="G27:H27" si="2">SUM(G4:G26)</f>
        <v>4522869</v>
      </c>
      <c r="H27" s="30">
        <f t="shared" si="2"/>
        <v>736030</v>
      </c>
      <c r="I27" s="30"/>
    </row>
    <row r="28" spans="1:9" s="22" customFormat="1" ht="28.5" customHeight="1">
      <c r="A28" s="38" t="s">
        <v>54</v>
      </c>
      <c r="B28" s="38"/>
      <c r="C28" s="38"/>
      <c r="D28" s="38"/>
      <c r="E28" s="38"/>
      <c r="F28" s="38"/>
      <c r="G28" s="38"/>
      <c r="H28" s="38"/>
      <c r="I28" s="31"/>
    </row>
    <row r="29" spans="1:9" s="22" customFormat="1" ht="12">
      <c r="G29" s="32"/>
    </row>
    <row r="30" spans="1:9" s="22" customFormat="1" ht="12">
      <c r="G30" s="32"/>
    </row>
    <row r="31" spans="1:9" s="22" customFormat="1" ht="12">
      <c r="G31" s="32"/>
    </row>
    <row r="32" spans="1:9" s="22" customFormat="1" ht="12">
      <c r="G32" s="32"/>
    </row>
    <row r="33" spans="7:7" s="22" customFormat="1" ht="12">
      <c r="G33" s="32"/>
    </row>
    <row r="34" spans="7:7" s="22" customFormat="1" ht="12">
      <c r="G34" s="32"/>
    </row>
    <row r="35" spans="7:7" s="22" customFormat="1" ht="12">
      <c r="G35" s="32"/>
    </row>
    <row r="36" spans="7:7" s="22" customFormat="1" ht="12">
      <c r="G36" s="32"/>
    </row>
    <row r="37" spans="7:7" s="22" customFormat="1" ht="12">
      <c r="G37" s="32"/>
    </row>
    <row r="38" spans="7:7" s="22" customFormat="1" ht="12">
      <c r="G38" s="32"/>
    </row>
    <row r="39" spans="7:7" s="22" customFormat="1" ht="12">
      <c r="G39" s="32"/>
    </row>
    <row r="40" spans="7:7" s="22" customFormat="1" ht="12">
      <c r="G40" s="32"/>
    </row>
    <row r="41" spans="7:7" s="22" customFormat="1" ht="12">
      <c r="G41" s="32"/>
    </row>
    <row r="42" spans="7:7" s="22" customFormat="1" ht="12">
      <c r="G42" s="32"/>
    </row>
    <row r="43" spans="7:7" s="22" customFormat="1" ht="12">
      <c r="G43" s="32"/>
    </row>
    <row r="44" spans="7:7" s="22" customFormat="1" ht="12">
      <c r="G44" s="32"/>
    </row>
  </sheetData>
  <mergeCells count="14">
    <mergeCell ref="A28:H28"/>
    <mergeCell ref="A1:I1"/>
    <mergeCell ref="A11:A12"/>
    <mergeCell ref="B11:B12"/>
    <mergeCell ref="A16:A17"/>
    <mergeCell ref="B16:B17"/>
    <mergeCell ref="A18:A24"/>
    <mergeCell ref="B18:B24"/>
    <mergeCell ref="A5:A6"/>
    <mergeCell ref="B5:B6"/>
    <mergeCell ref="A7:A8"/>
    <mergeCell ref="B7:B8"/>
    <mergeCell ref="A9:A10"/>
    <mergeCell ref="B9:B10"/>
  </mergeCells>
  <phoneticPr fontId="7" type="noConversion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H19" sqref="H19"/>
    </sheetView>
  </sheetViews>
  <sheetFormatPr defaultColWidth="9" defaultRowHeight="13.5"/>
  <cols>
    <col min="1" max="1" width="5" customWidth="1"/>
    <col min="2" max="2" width="10.125" customWidth="1"/>
    <col min="3" max="3" width="25" customWidth="1"/>
    <col min="4" max="4" width="9.75" customWidth="1"/>
    <col min="5" max="5" width="8.75" customWidth="1"/>
    <col min="6" max="7" width="9.5" customWidth="1"/>
    <col min="8" max="8" width="9.375" customWidth="1"/>
  </cols>
  <sheetData>
    <row r="1" spans="1:8" ht="32.25" customHeight="1">
      <c r="A1" s="39" t="s">
        <v>56</v>
      </c>
      <c r="B1" s="39"/>
      <c r="C1" s="39"/>
      <c r="D1" s="39"/>
      <c r="E1" s="39"/>
      <c r="F1" s="39"/>
      <c r="G1" s="39"/>
      <c r="H1" s="39"/>
    </row>
    <row r="2" spans="1:8" ht="18" customHeight="1">
      <c r="A2" s="18"/>
      <c r="B2" s="18"/>
      <c r="C2" s="18"/>
      <c r="D2" s="18"/>
      <c r="E2" s="18"/>
      <c r="F2" s="18"/>
      <c r="G2" s="18"/>
    </row>
    <row r="3" spans="1:8" s="27" customFormat="1" ht="30" customHeight="1">
      <c r="A3" s="25" t="s">
        <v>0</v>
      </c>
      <c r="B3" s="25" t="s">
        <v>1</v>
      </c>
      <c r="C3" s="25" t="s">
        <v>2</v>
      </c>
      <c r="D3" s="26" t="s">
        <v>3</v>
      </c>
      <c r="E3" s="26" t="s">
        <v>4</v>
      </c>
      <c r="F3" s="26" t="s">
        <v>55</v>
      </c>
      <c r="G3" s="26" t="s">
        <v>68</v>
      </c>
      <c r="H3" s="26" t="s">
        <v>69</v>
      </c>
    </row>
    <row r="4" spans="1:8" s="22" customFormat="1" ht="26.25" customHeight="1">
      <c r="A4" s="19">
        <v>1</v>
      </c>
      <c r="B4" s="23" t="s">
        <v>53</v>
      </c>
      <c r="C4" s="20" t="s">
        <v>5</v>
      </c>
      <c r="D4" s="19">
        <v>2623</v>
      </c>
      <c r="E4" s="19">
        <v>55</v>
      </c>
      <c r="F4" s="19">
        <v>144265</v>
      </c>
      <c r="G4" s="19">
        <v>0</v>
      </c>
      <c r="H4" s="21">
        <f>F4-G4</f>
        <v>144265</v>
      </c>
    </row>
    <row r="5" spans="1:8" s="22" customFormat="1" ht="26.25" customHeight="1">
      <c r="A5" s="42">
        <v>2</v>
      </c>
      <c r="B5" s="42" t="s">
        <v>57</v>
      </c>
      <c r="C5" s="20" t="s">
        <v>7</v>
      </c>
      <c r="D5" s="19">
        <v>1911</v>
      </c>
      <c r="E5" s="19">
        <v>55</v>
      </c>
      <c r="F5" s="19">
        <v>105105</v>
      </c>
      <c r="G5" s="19">
        <f>F5</f>
        <v>105105</v>
      </c>
      <c r="H5" s="21"/>
    </row>
    <row r="6" spans="1:8" s="22" customFormat="1" ht="26.25" customHeight="1">
      <c r="A6" s="42"/>
      <c r="B6" s="42"/>
      <c r="C6" s="20" t="s">
        <v>8</v>
      </c>
      <c r="D6" s="19">
        <v>2472</v>
      </c>
      <c r="E6" s="19">
        <v>55</v>
      </c>
      <c r="F6" s="19">
        <v>135960</v>
      </c>
      <c r="G6" s="23">
        <f t="shared" ref="G6:G25" si="0">F6</f>
        <v>135960</v>
      </c>
      <c r="H6" s="21"/>
    </row>
    <row r="7" spans="1:8" s="22" customFormat="1" ht="26.25" customHeight="1">
      <c r="A7" s="40">
        <v>3</v>
      </c>
      <c r="B7" s="42" t="s">
        <v>58</v>
      </c>
      <c r="C7" s="20" t="s">
        <v>10</v>
      </c>
      <c r="D7" s="19">
        <v>4149</v>
      </c>
      <c r="E7" s="19">
        <v>55</v>
      </c>
      <c r="F7" s="19">
        <v>228195</v>
      </c>
      <c r="G7" s="23">
        <f t="shared" si="0"/>
        <v>228195</v>
      </c>
      <c r="H7" s="21"/>
    </row>
    <row r="8" spans="1:8" s="22" customFormat="1" ht="26.25" customHeight="1">
      <c r="A8" s="41"/>
      <c r="B8" s="42"/>
      <c r="C8" s="20" t="s">
        <v>11</v>
      </c>
      <c r="D8" s="19">
        <v>5971</v>
      </c>
      <c r="E8" s="19">
        <v>55</v>
      </c>
      <c r="F8" s="19">
        <v>328405</v>
      </c>
      <c r="G8" s="23">
        <f t="shared" si="0"/>
        <v>328405</v>
      </c>
      <c r="H8" s="21"/>
    </row>
    <row r="9" spans="1:8" s="22" customFormat="1" ht="26.25" customHeight="1">
      <c r="A9" s="40">
        <v>4</v>
      </c>
      <c r="B9" s="42" t="s">
        <v>59</v>
      </c>
      <c r="C9" s="20" t="s">
        <v>13</v>
      </c>
      <c r="D9" s="19">
        <v>5367</v>
      </c>
      <c r="E9" s="19">
        <v>55</v>
      </c>
      <c r="F9" s="19">
        <v>295185</v>
      </c>
      <c r="G9" s="23">
        <f t="shared" si="0"/>
        <v>295185</v>
      </c>
      <c r="H9" s="21"/>
    </row>
    <row r="10" spans="1:8" s="22" customFormat="1" ht="26.25" customHeight="1">
      <c r="A10" s="41"/>
      <c r="B10" s="42"/>
      <c r="C10" s="20" t="s">
        <v>14</v>
      </c>
      <c r="D10" s="19">
        <v>5556</v>
      </c>
      <c r="E10" s="19">
        <v>55</v>
      </c>
      <c r="F10" s="19">
        <v>305580</v>
      </c>
      <c r="G10" s="23">
        <f t="shared" si="0"/>
        <v>305580</v>
      </c>
      <c r="H10" s="21"/>
    </row>
    <row r="11" spans="1:8" s="22" customFormat="1" ht="26.25" customHeight="1">
      <c r="A11" s="40">
        <v>5</v>
      </c>
      <c r="B11" s="42" t="s">
        <v>60</v>
      </c>
      <c r="C11" s="20" t="s">
        <v>16</v>
      </c>
      <c r="D11" s="19">
        <v>6902</v>
      </c>
      <c r="E11" s="19">
        <v>55</v>
      </c>
      <c r="F11" s="19">
        <v>379610</v>
      </c>
      <c r="G11" s="23">
        <f>F11-H11</f>
        <v>179610</v>
      </c>
      <c r="H11" s="21">
        <v>200000</v>
      </c>
    </row>
    <row r="12" spans="1:8" s="22" customFormat="1" ht="26.25" customHeight="1">
      <c r="A12" s="41"/>
      <c r="B12" s="42"/>
      <c r="C12" s="20" t="s">
        <v>14</v>
      </c>
      <c r="D12" s="19">
        <v>3954</v>
      </c>
      <c r="E12" s="19">
        <v>55</v>
      </c>
      <c r="F12" s="19">
        <v>217470</v>
      </c>
      <c r="G12" s="23">
        <f>F12</f>
        <v>217470</v>
      </c>
      <c r="H12" s="21"/>
    </row>
    <row r="13" spans="1:8" s="22" customFormat="1" ht="26.25" customHeight="1">
      <c r="A13" s="19">
        <v>6</v>
      </c>
      <c r="B13" s="28" t="s">
        <v>61</v>
      </c>
      <c r="C13" s="20" t="s">
        <v>18</v>
      </c>
      <c r="D13" s="19">
        <v>4792</v>
      </c>
      <c r="E13" s="19">
        <v>55</v>
      </c>
      <c r="F13" s="19">
        <v>263560</v>
      </c>
      <c r="G13" s="23">
        <f t="shared" si="0"/>
        <v>263560</v>
      </c>
      <c r="H13" s="21"/>
    </row>
    <row r="14" spans="1:8" s="22" customFormat="1" ht="26.25" customHeight="1">
      <c r="A14" s="19">
        <v>7</v>
      </c>
      <c r="B14" s="28" t="s">
        <v>62</v>
      </c>
      <c r="C14" s="20" t="s">
        <v>20</v>
      </c>
      <c r="D14" s="19">
        <v>6191</v>
      </c>
      <c r="E14" s="19">
        <v>55</v>
      </c>
      <c r="F14" s="19">
        <v>340505</v>
      </c>
      <c r="G14" s="23">
        <f t="shared" si="0"/>
        <v>340505</v>
      </c>
      <c r="H14" s="21"/>
    </row>
    <row r="15" spans="1:8" s="22" customFormat="1" ht="26.25" customHeight="1">
      <c r="A15" s="19">
        <v>8</v>
      </c>
      <c r="B15" s="28" t="s">
        <v>63</v>
      </c>
      <c r="C15" s="20" t="s">
        <v>22</v>
      </c>
      <c r="D15" s="19">
        <v>2296</v>
      </c>
      <c r="E15" s="19">
        <v>55</v>
      </c>
      <c r="F15" s="19">
        <v>126280</v>
      </c>
      <c r="G15" s="23">
        <f t="shared" si="0"/>
        <v>126280</v>
      </c>
      <c r="H15" s="21"/>
    </row>
    <row r="16" spans="1:8" s="22" customFormat="1" ht="26.25" customHeight="1">
      <c r="A16" s="42">
        <v>9</v>
      </c>
      <c r="B16" s="42" t="s">
        <v>64</v>
      </c>
      <c r="C16" s="20" t="s">
        <v>14</v>
      </c>
      <c r="D16" s="37">
        <f>345+3851</f>
        <v>4196</v>
      </c>
      <c r="E16" s="37">
        <v>55</v>
      </c>
      <c r="F16" s="19">
        <f>D16*E16</f>
        <v>230780</v>
      </c>
      <c r="G16" s="23">
        <f t="shared" si="0"/>
        <v>230780</v>
      </c>
      <c r="H16" s="21"/>
    </row>
    <row r="17" spans="1:8" s="22" customFormat="1" ht="26.25" customHeight="1">
      <c r="A17" s="42"/>
      <c r="B17" s="42"/>
      <c r="C17" s="20" t="s">
        <v>24</v>
      </c>
      <c r="D17" s="19">
        <v>3111</v>
      </c>
      <c r="E17" s="19">
        <v>55</v>
      </c>
      <c r="F17" s="19">
        <v>171105</v>
      </c>
      <c r="G17" s="23">
        <f t="shared" si="0"/>
        <v>171105</v>
      </c>
      <c r="H17" s="21"/>
    </row>
    <row r="18" spans="1:8" s="22" customFormat="1" ht="26.25" customHeight="1">
      <c r="A18" s="42">
        <v>10</v>
      </c>
      <c r="B18" s="42" t="s">
        <v>65</v>
      </c>
      <c r="C18" s="20" t="s">
        <v>14</v>
      </c>
      <c r="D18" s="37">
        <f>3967+7123</f>
        <v>11090</v>
      </c>
      <c r="E18" s="37">
        <v>55</v>
      </c>
      <c r="F18" s="37">
        <f>D18*E18</f>
        <v>609950</v>
      </c>
      <c r="G18" s="23">
        <f>F18-H18</f>
        <v>209950</v>
      </c>
      <c r="H18" s="21">
        <v>400000</v>
      </c>
    </row>
    <row r="19" spans="1:8" s="22" customFormat="1" ht="26.25" customHeight="1">
      <c r="A19" s="42"/>
      <c r="B19" s="42"/>
      <c r="C19" s="20" t="s">
        <v>71</v>
      </c>
      <c r="D19" s="37">
        <v>3406</v>
      </c>
      <c r="E19" s="37">
        <v>55</v>
      </c>
      <c r="F19" s="37">
        <f t="shared" ref="F19" si="1">D19*E19</f>
        <v>187330</v>
      </c>
      <c r="G19" s="24">
        <v>187330</v>
      </c>
      <c r="H19" s="35"/>
    </row>
    <row r="20" spans="1:8" s="22" customFormat="1" ht="26.25" customHeight="1">
      <c r="A20" s="42"/>
      <c r="B20" s="42"/>
      <c r="C20" s="20" t="s">
        <v>26</v>
      </c>
      <c r="D20" s="19">
        <v>4745</v>
      </c>
      <c r="E20" s="19">
        <v>55</v>
      </c>
      <c r="F20" s="19">
        <v>260975</v>
      </c>
      <c r="G20" s="23">
        <f t="shared" si="0"/>
        <v>260975</v>
      </c>
      <c r="H20" s="21"/>
    </row>
    <row r="21" spans="1:8" s="22" customFormat="1" ht="26.25" customHeight="1">
      <c r="A21" s="42"/>
      <c r="B21" s="42"/>
      <c r="C21" s="20" t="s">
        <v>27</v>
      </c>
      <c r="D21" s="19">
        <v>3729</v>
      </c>
      <c r="E21" s="19">
        <v>55</v>
      </c>
      <c r="F21" s="19">
        <v>205095</v>
      </c>
      <c r="G21" s="23">
        <f t="shared" si="0"/>
        <v>205095</v>
      </c>
      <c r="H21" s="21"/>
    </row>
    <row r="22" spans="1:8" s="22" customFormat="1" ht="26.25" customHeight="1">
      <c r="A22" s="42"/>
      <c r="B22" s="42"/>
      <c r="C22" s="20" t="s">
        <v>11</v>
      </c>
      <c r="D22" s="19">
        <v>3639</v>
      </c>
      <c r="E22" s="19">
        <v>55</v>
      </c>
      <c r="F22" s="19">
        <v>200145</v>
      </c>
      <c r="G22" s="23">
        <f t="shared" si="0"/>
        <v>200145</v>
      </c>
      <c r="H22" s="21"/>
    </row>
    <row r="23" spans="1:8" s="22" customFormat="1" ht="26.25" customHeight="1">
      <c r="A23" s="42"/>
      <c r="B23" s="42"/>
      <c r="C23" s="20" t="s">
        <v>24</v>
      </c>
      <c r="D23" s="19">
        <v>1661</v>
      </c>
      <c r="E23" s="19">
        <v>55</v>
      </c>
      <c r="F23" s="19">
        <v>91355</v>
      </c>
      <c r="G23" s="23">
        <f t="shared" si="0"/>
        <v>91355</v>
      </c>
      <c r="H23" s="21"/>
    </row>
    <row r="24" spans="1:8" s="22" customFormat="1" ht="26.25" customHeight="1">
      <c r="A24" s="24">
        <v>11</v>
      </c>
      <c r="B24" s="28" t="s">
        <v>66</v>
      </c>
      <c r="C24" s="20" t="s">
        <v>24</v>
      </c>
      <c r="D24" s="19">
        <v>3568</v>
      </c>
      <c r="E24" s="19">
        <v>55</v>
      </c>
      <c r="F24" s="19">
        <v>196240</v>
      </c>
      <c r="G24" s="23">
        <f t="shared" si="0"/>
        <v>196240</v>
      </c>
      <c r="H24" s="21"/>
    </row>
    <row r="25" spans="1:8" s="22" customFormat="1" ht="26.25" customHeight="1">
      <c r="A25" s="24">
        <v>12</v>
      </c>
      <c r="B25" s="28" t="s">
        <v>67</v>
      </c>
      <c r="C25" s="20" t="s">
        <v>24</v>
      </c>
      <c r="D25" s="19">
        <v>4339</v>
      </c>
      <c r="E25" s="19">
        <v>55</v>
      </c>
      <c r="F25" s="19">
        <v>238645</v>
      </c>
      <c r="G25" s="23">
        <f t="shared" si="0"/>
        <v>238645</v>
      </c>
      <c r="H25" s="21"/>
    </row>
    <row r="26" spans="1:8" s="22" customFormat="1" ht="26.25" customHeight="1">
      <c r="A26" s="21" t="s">
        <v>30</v>
      </c>
      <c r="B26" s="21"/>
      <c r="C26" s="21"/>
      <c r="D26" s="19">
        <f>SUM(D4:D25)</f>
        <v>95668</v>
      </c>
      <c r="E26" s="19">
        <v>55</v>
      </c>
      <c r="F26" s="19">
        <f>SUM(F4:F25)</f>
        <v>5261740</v>
      </c>
      <c r="G26" s="23">
        <f t="shared" ref="G26:H26" si="2">SUM(G4:G25)</f>
        <v>4517475</v>
      </c>
      <c r="H26" s="23">
        <f t="shared" si="2"/>
        <v>744265</v>
      </c>
    </row>
    <row r="27" spans="1:8" s="22" customFormat="1" ht="28.5" customHeight="1">
      <c r="A27" s="38" t="s">
        <v>54</v>
      </c>
      <c r="B27" s="38"/>
      <c r="C27" s="38"/>
      <c r="D27" s="38"/>
      <c r="E27" s="38"/>
      <c r="F27" s="38"/>
      <c r="G27" s="38"/>
      <c r="H27" s="38"/>
    </row>
    <row r="28" spans="1:8" s="22" customFormat="1" ht="12"/>
    <row r="29" spans="1:8" s="22" customFormat="1" ht="12"/>
    <row r="30" spans="1:8" s="22" customFormat="1" ht="12"/>
    <row r="31" spans="1:8" s="22" customFormat="1" ht="12"/>
    <row r="32" spans="1:8" s="22" customFormat="1" ht="12"/>
    <row r="33" s="22" customFormat="1" ht="12"/>
    <row r="34" s="22" customFormat="1" ht="12"/>
    <row r="35" s="22" customFormat="1" ht="12"/>
    <row r="36" s="22" customFormat="1" ht="12"/>
    <row r="37" s="22" customFormat="1" ht="12"/>
    <row r="38" s="22" customFormat="1" ht="12"/>
    <row r="39" s="22" customFormat="1" ht="12"/>
    <row r="40" s="22" customFormat="1" ht="12"/>
    <row r="41" s="22" customFormat="1" ht="12"/>
    <row r="42" s="22" customFormat="1" ht="12"/>
    <row r="43" s="22" customFormat="1" ht="12"/>
  </sheetData>
  <mergeCells count="14">
    <mergeCell ref="A1:H1"/>
    <mergeCell ref="A27:H27"/>
    <mergeCell ref="A16:A17"/>
    <mergeCell ref="A18:A23"/>
    <mergeCell ref="B5:B6"/>
    <mergeCell ref="B7:B8"/>
    <mergeCell ref="B9:B10"/>
    <mergeCell ref="B11:B12"/>
    <mergeCell ref="B16:B17"/>
    <mergeCell ref="B18:B23"/>
    <mergeCell ref="A5:A6"/>
    <mergeCell ref="A7:A8"/>
    <mergeCell ref="A9:A10"/>
    <mergeCell ref="A11:A12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J23" sqref="J23"/>
    </sheetView>
  </sheetViews>
  <sheetFormatPr defaultColWidth="9" defaultRowHeight="13.5"/>
  <cols>
    <col min="1" max="1" width="6.5" customWidth="1"/>
    <col min="2" max="2" width="11.25" customWidth="1"/>
    <col min="3" max="3" width="12.25" customWidth="1"/>
    <col min="4" max="4" width="10" customWidth="1"/>
    <col min="5" max="5" width="14.625" customWidth="1"/>
    <col min="6" max="6" width="8.5" customWidth="1"/>
    <col min="7" max="7" width="7.875" customWidth="1"/>
    <col min="8" max="8" width="9" customWidth="1"/>
    <col min="9" max="9" width="9.125" customWidth="1"/>
    <col min="10" max="10" width="8.25" customWidth="1"/>
  </cols>
  <sheetData>
    <row r="1" spans="1:10" ht="39.950000000000003" customHeight="1">
      <c r="A1" s="45" t="s">
        <v>31</v>
      </c>
      <c r="B1" s="45"/>
      <c r="C1" s="45"/>
      <c r="D1" s="45"/>
      <c r="E1" s="45"/>
      <c r="F1" s="45"/>
      <c r="G1" s="45"/>
      <c r="H1" s="45"/>
      <c r="I1" s="45"/>
    </row>
    <row r="2" spans="1:10" ht="45" customHeight="1">
      <c r="A2" s="1" t="s">
        <v>32</v>
      </c>
      <c r="B2" s="2" t="s">
        <v>33</v>
      </c>
      <c r="C2" s="43" t="s">
        <v>34</v>
      </c>
      <c r="D2" s="43"/>
      <c r="E2" s="43"/>
      <c r="F2" s="43"/>
      <c r="G2" s="43"/>
      <c r="H2" s="43"/>
      <c r="I2" s="43"/>
      <c r="J2" s="43"/>
    </row>
    <row r="3" spans="1:10" ht="26.1" customHeight="1">
      <c r="A3" s="43">
        <v>600</v>
      </c>
      <c r="B3" s="44" t="s">
        <v>35</v>
      </c>
      <c r="C3" s="3" t="s">
        <v>36</v>
      </c>
      <c r="D3" s="2" t="s">
        <v>12</v>
      </c>
      <c r="E3" s="2" t="s">
        <v>17</v>
      </c>
      <c r="F3" s="2" t="s">
        <v>37</v>
      </c>
      <c r="G3" s="43" t="s">
        <v>38</v>
      </c>
      <c r="H3" s="43"/>
      <c r="I3" s="43"/>
      <c r="J3" s="43"/>
    </row>
    <row r="4" spans="1:10" ht="30" customHeight="1">
      <c r="A4" s="43"/>
      <c r="B4" s="44"/>
      <c r="C4" s="3">
        <v>94.741</v>
      </c>
      <c r="D4" s="2">
        <v>45</v>
      </c>
      <c r="E4" s="2">
        <v>36.091000000000001</v>
      </c>
      <c r="F4" s="2">
        <v>5.2229999999999999</v>
      </c>
      <c r="G4" s="43">
        <v>8.4269999999999996</v>
      </c>
      <c r="H4" s="43"/>
      <c r="I4" s="43"/>
      <c r="J4" s="43"/>
    </row>
    <row r="5" spans="1:10" ht="21" customHeight="1">
      <c r="A5" s="43"/>
      <c r="B5" s="4" t="s">
        <v>39</v>
      </c>
      <c r="C5" s="5">
        <v>19.100000000000001</v>
      </c>
      <c r="D5" s="43">
        <v>19.100000000000001</v>
      </c>
      <c r="E5" s="43"/>
      <c r="F5" s="43"/>
      <c r="G5" s="43"/>
      <c r="H5" s="43"/>
      <c r="I5" s="43"/>
      <c r="J5" s="43"/>
    </row>
    <row r="6" spans="1:10" ht="30" customHeight="1">
      <c r="A6" s="43"/>
      <c r="B6" s="4" t="s">
        <v>40</v>
      </c>
      <c r="C6" s="5">
        <v>14.86</v>
      </c>
      <c r="D6" s="43">
        <v>14.86</v>
      </c>
      <c r="E6" s="43"/>
      <c r="F6" s="43"/>
      <c r="G6" s="43"/>
      <c r="H6" s="43"/>
      <c r="I6" s="43"/>
      <c r="J6" s="43"/>
    </row>
    <row r="7" spans="1:10" ht="50.1" customHeight="1">
      <c r="A7" s="43"/>
      <c r="B7" s="44" t="s">
        <v>41</v>
      </c>
      <c r="C7" s="44">
        <v>471.29899999999998</v>
      </c>
      <c r="D7" s="6" t="s">
        <v>1</v>
      </c>
      <c r="E7" s="7" t="s">
        <v>2</v>
      </c>
      <c r="F7" s="6" t="s">
        <v>42</v>
      </c>
      <c r="G7" s="1" t="s">
        <v>43</v>
      </c>
      <c r="H7" s="1" t="s">
        <v>44</v>
      </c>
      <c r="I7" s="1" t="s">
        <v>45</v>
      </c>
      <c r="J7" s="12"/>
    </row>
    <row r="8" spans="1:10" ht="26.1" customHeight="1">
      <c r="A8" s="43"/>
      <c r="B8" s="44"/>
      <c r="C8" s="44"/>
      <c r="D8" s="43" t="s">
        <v>6</v>
      </c>
      <c r="E8" s="8" t="s">
        <v>7</v>
      </c>
      <c r="F8" s="7">
        <v>1911</v>
      </c>
      <c r="G8" s="7">
        <v>55</v>
      </c>
      <c r="H8" s="9">
        <v>10.5105</v>
      </c>
      <c r="I8" s="9">
        <v>10.5105</v>
      </c>
      <c r="J8" s="12"/>
    </row>
    <row r="9" spans="1:10" ht="21" customHeight="1">
      <c r="A9" s="43"/>
      <c r="B9" s="44"/>
      <c r="C9" s="44"/>
      <c r="D9" s="43"/>
      <c r="E9" s="8" t="s">
        <v>8</v>
      </c>
      <c r="F9" s="7">
        <v>2472</v>
      </c>
      <c r="G9" s="7">
        <v>55</v>
      </c>
      <c r="H9" s="6">
        <v>13.596</v>
      </c>
      <c r="I9" s="9">
        <v>13.596</v>
      </c>
      <c r="J9" s="12"/>
    </row>
    <row r="10" spans="1:10" ht="21" customHeight="1">
      <c r="A10" s="43"/>
      <c r="B10" s="44"/>
      <c r="C10" s="44"/>
      <c r="D10" s="43" t="s">
        <v>9</v>
      </c>
      <c r="E10" s="11" t="s">
        <v>10</v>
      </c>
      <c r="F10" s="10">
        <v>4149</v>
      </c>
      <c r="G10" s="7">
        <v>55</v>
      </c>
      <c r="H10" s="12">
        <v>22.819500000000001</v>
      </c>
      <c r="I10" s="15">
        <v>22.819500000000001</v>
      </c>
      <c r="J10" s="12"/>
    </row>
    <row r="11" spans="1:10" ht="24" customHeight="1">
      <c r="A11" s="43"/>
      <c r="B11" s="44"/>
      <c r="C11" s="44"/>
      <c r="D11" s="43"/>
      <c r="E11" s="11" t="s">
        <v>11</v>
      </c>
      <c r="F11" s="10">
        <v>5971</v>
      </c>
      <c r="G11" s="7">
        <v>55</v>
      </c>
      <c r="H11" s="12">
        <v>32.840499999999999</v>
      </c>
      <c r="I11" s="15">
        <v>32.840499999999999</v>
      </c>
      <c r="J11" s="12"/>
    </row>
    <row r="12" spans="1:10" ht="21" customHeight="1">
      <c r="A12" s="43"/>
      <c r="B12" s="44"/>
      <c r="C12" s="44"/>
      <c r="D12" s="43" t="s">
        <v>12</v>
      </c>
      <c r="E12" s="11" t="s">
        <v>13</v>
      </c>
      <c r="F12" s="10">
        <v>5367</v>
      </c>
      <c r="G12" s="7">
        <v>55</v>
      </c>
      <c r="H12" s="12">
        <v>29.5185</v>
      </c>
      <c r="I12" s="15">
        <v>29.5185</v>
      </c>
      <c r="J12" s="12"/>
    </row>
    <row r="13" spans="1:10" ht="21" customHeight="1">
      <c r="A13" s="43"/>
      <c r="B13" s="44"/>
      <c r="C13" s="44"/>
      <c r="D13" s="43"/>
      <c r="E13" s="11" t="s">
        <v>14</v>
      </c>
      <c r="F13" s="10">
        <v>5556</v>
      </c>
      <c r="G13" s="7">
        <v>55</v>
      </c>
      <c r="H13" s="12">
        <v>30.558</v>
      </c>
      <c r="I13" s="15">
        <v>30.558</v>
      </c>
      <c r="J13" s="12"/>
    </row>
    <row r="14" spans="1:10" ht="18.95" customHeight="1">
      <c r="A14" s="43"/>
      <c r="B14" s="44"/>
      <c r="C14" s="44"/>
      <c r="D14" s="43" t="s">
        <v>15</v>
      </c>
      <c r="E14" s="11" t="s">
        <v>16</v>
      </c>
      <c r="F14" s="10">
        <v>6902</v>
      </c>
      <c r="G14" s="7">
        <v>55</v>
      </c>
      <c r="H14" s="13">
        <v>37.960999999999999</v>
      </c>
      <c r="I14" s="16">
        <v>32.960999999999999</v>
      </c>
      <c r="J14" s="12" t="s">
        <v>46</v>
      </c>
    </row>
    <row r="15" spans="1:10" ht="20.100000000000001" customHeight="1">
      <c r="A15" s="43"/>
      <c r="B15" s="44"/>
      <c r="C15" s="44"/>
      <c r="D15" s="43"/>
      <c r="E15" s="11" t="s">
        <v>14</v>
      </c>
      <c r="F15" s="10">
        <v>3954</v>
      </c>
      <c r="G15" s="7">
        <v>55</v>
      </c>
      <c r="H15" s="13">
        <v>21.747</v>
      </c>
      <c r="I15" s="16">
        <v>16.747</v>
      </c>
      <c r="J15" s="12" t="s">
        <v>46</v>
      </c>
    </row>
    <row r="16" spans="1:10" ht="21" customHeight="1">
      <c r="A16" s="43"/>
      <c r="B16" s="44"/>
      <c r="C16" s="44"/>
      <c r="D16" s="12" t="s">
        <v>17</v>
      </c>
      <c r="E16" s="11" t="s">
        <v>18</v>
      </c>
      <c r="F16" s="10">
        <v>4792</v>
      </c>
      <c r="G16" s="7">
        <v>55</v>
      </c>
      <c r="H16" s="12">
        <v>26.356000000000002</v>
      </c>
      <c r="I16" s="15">
        <v>26.356000000000002</v>
      </c>
      <c r="J16" s="12"/>
    </row>
    <row r="17" spans="1:10" ht="23.1" customHeight="1">
      <c r="A17" s="43"/>
      <c r="B17" s="44"/>
      <c r="C17" s="44"/>
      <c r="D17" s="12" t="s">
        <v>19</v>
      </c>
      <c r="E17" s="11" t="s">
        <v>47</v>
      </c>
      <c r="F17" s="10">
        <v>6191</v>
      </c>
      <c r="G17" s="7">
        <v>55</v>
      </c>
      <c r="H17" s="12">
        <v>34.0505</v>
      </c>
      <c r="I17" s="15">
        <v>34.0505</v>
      </c>
      <c r="J17" s="12"/>
    </row>
    <row r="18" spans="1:10" ht="21" customHeight="1">
      <c r="A18" s="43"/>
      <c r="B18" s="44"/>
      <c r="C18" s="44"/>
      <c r="D18" s="12" t="s">
        <v>21</v>
      </c>
      <c r="E18" s="11" t="s">
        <v>22</v>
      </c>
      <c r="F18" s="10">
        <v>2296</v>
      </c>
      <c r="G18" s="7">
        <v>55</v>
      </c>
      <c r="H18" s="12">
        <v>12.628</v>
      </c>
      <c r="I18" s="15">
        <v>12.628</v>
      </c>
      <c r="J18" s="12"/>
    </row>
    <row r="19" spans="1:10" ht="21" customHeight="1">
      <c r="A19" s="43"/>
      <c r="B19" s="44"/>
      <c r="C19" s="44"/>
      <c r="D19" s="43" t="s">
        <v>23</v>
      </c>
      <c r="E19" s="11" t="s">
        <v>14</v>
      </c>
      <c r="F19" s="10">
        <v>345</v>
      </c>
      <c r="G19" s="7">
        <v>55</v>
      </c>
      <c r="H19" s="12">
        <v>1.8975</v>
      </c>
      <c r="I19" s="15">
        <v>1.8975</v>
      </c>
      <c r="J19" s="12"/>
    </row>
    <row r="20" spans="1:10" ht="20.100000000000001" customHeight="1">
      <c r="A20" s="43"/>
      <c r="B20" s="44"/>
      <c r="C20" s="44"/>
      <c r="D20" s="43"/>
      <c r="E20" s="11" t="s">
        <v>11</v>
      </c>
      <c r="F20" s="10">
        <v>3851</v>
      </c>
      <c r="G20" s="7">
        <v>55</v>
      </c>
      <c r="H20" s="12">
        <v>21.180499999999999</v>
      </c>
      <c r="I20" s="15">
        <v>21.180499999999999</v>
      </c>
      <c r="J20" s="12"/>
    </row>
    <row r="21" spans="1:10" ht="24.95" customHeight="1">
      <c r="A21" s="43"/>
      <c r="B21" s="44"/>
      <c r="C21" s="44"/>
      <c r="D21" s="43"/>
      <c r="E21" s="11" t="s">
        <v>48</v>
      </c>
      <c r="F21" s="10">
        <v>3111</v>
      </c>
      <c r="G21" s="7">
        <v>55</v>
      </c>
      <c r="H21" s="12">
        <v>17.110499999999998</v>
      </c>
      <c r="I21" s="15">
        <v>17.110499999999998</v>
      </c>
      <c r="J21" s="12"/>
    </row>
    <row r="22" spans="1:10" ht="24" customHeight="1">
      <c r="A22" s="43"/>
      <c r="B22" s="44"/>
      <c r="C22" s="44"/>
      <c r="D22" s="43" t="s">
        <v>25</v>
      </c>
      <c r="E22" s="11" t="s">
        <v>14</v>
      </c>
      <c r="F22" s="10">
        <v>14496</v>
      </c>
      <c r="G22" s="7">
        <v>55</v>
      </c>
      <c r="H22" s="13">
        <v>79.727999999999994</v>
      </c>
      <c r="I22" s="16">
        <v>69.572999999999993</v>
      </c>
      <c r="J22" s="17" t="s">
        <v>49</v>
      </c>
    </row>
    <row r="23" spans="1:10" ht="27.95" customHeight="1">
      <c r="A23" s="43"/>
      <c r="B23" s="44"/>
      <c r="C23" s="44"/>
      <c r="D23" s="43"/>
      <c r="E23" s="11" t="s">
        <v>26</v>
      </c>
      <c r="F23" s="10">
        <v>4745</v>
      </c>
      <c r="G23" s="7">
        <v>55</v>
      </c>
      <c r="H23" s="12">
        <v>26.0975</v>
      </c>
      <c r="I23" s="15">
        <v>5.8040000000000003</v>
      </c>
      <c r="J23" s="17" t="s">
        <v>50</v>
      </c>
    </row>
    <row r="24" spans="1:10" ht="21" customHeight="1">
      <c r="A24" s="43"/>
      <c r="B24" s="44"/>
      <c r="C24" s="44"/>
      <c r="D24" s="43"/>
      <c r="E24" s="11" t="s">
        <v>27</v>
      </c>
      <c r="F24" s="10">
        <v>3729</v>
      </c>
      <c r="G24" s="7">
        <v>55</v>
      </c>
      <c r="H24" s="12">
        <v>20.509499999999999</v>
      </c>
      <c r="I24" s="15">
        <v>20.509499999999999</v>
      </c>
      <c r="J24" s="12"/>
    </row>
    <row r="25" spans="1:10" ht="21" customHeight="1">
      <c r="A25" s="43"/>
      <c r="B25" s="44"/>
      <c r="C25" s="44"/>
      <c r="D25" s="43"/>
      <c r="E25" s="11" t="s">
        <v>51</v>
      </c>
      <c r="F25" s="10">
        <v>3639</v>
      </c>
      <c r="G25" s="7">
        <v>55</v>
      </c>
      <c r="H25" s="12">
        <v>20.014500000000002</v>
      </c>
      <c r="I25" s="15">
        <v>20.014500000000002</v>
      </c>
      <c r="J25" s="12"/>
    </row>
    <row r="26" spans="1:10" ht="21" customHeight="1">
      <c r="A26" s="43"/>
      <c r="B26" s="44"/>
      <c r="C26" s="44"/>
      <c r="D26" s="43"/>
      <c r="E26" s="11" t="s">
        <v>48</v>
      </c>
      <c r="F26" s="10">
        <v>1661</v>
      </c>
      <c r="G26" s="7">
        <v>55</v>
      </c>
      <c r="H26" s="12">
        <v>9.1355000000000004</v>
      </c>
      <c r="I26" s="15">
        <v>9.1355000000000004</v>
      </c>
      <c r="J26" s="12"/>
    </row>
    <row r="27" spans="1:10" ht="21" customHeight="1">
      <c r="A27" s="43"/>
      <c r="B27" s="44"/>
      <c r="C27" s="44"/>
      <c r="D27" s="12" t="s">
        <v>28</v>
      </c>
      <c r="E27" s="14" t="s">
        <v>48</v>
      </c>
      <c r="F27" s="10">
        <v>3568</v>
      </c>
      <c r="G27" s="7">
        <v>55</v>
      </c>
      <c r="H27" s="12">
        <v>19.623999999999999</v>
      </c>
      <c r="I27" s="15">
        <v>19.623999999999999</v>
      </c>
      <c r="J27" s="12"/>
    </row>
    <row r="28" spans="1:10" ht="24.95" customHeight="1">
      <c r="A28" s="43"/>
      <c r="B28" s="44"/>
      <c r="C28" s="44"/>
      <c r="D28" s="12" t="s">
        <v>29</v>
      </c>
      <c r="E28" s="11" t="s">
        <v>48</v>
      </c>
      <c r="F28" s="10">
        <v>4339</v>
      </c>
      <c r="G28" s="7">
        <v>55</v>
      </c>
      <c r="H28" s="12">
        <v>23.8645</v>
      </c>
      <c r="I28" s="15">
        <v>23.8645</v>
      </c>
      <c r="J28" s="12"/>
    </row>
    <row r="29" spans="1:10" ht="18" customHeight="1">
      <c r="A29" s="43"/>
      <c r="B29" s="44"/>
      <c r="C29" s="44"/>
      <c r="D29" s="43" t="s">
        <v>52</v>
      </c>
      <c r="E29" s="43"/>
      <c r="F29" s="12">
        <f>SUM(F8:F28)</f>
        <v>93045</v>
      </c>
      <c r="G29" s="12"/>
      <c r="H29" s="12">
        <f>SUM(H8:H28)</f>
        <v>511.7475</v>
      </c>
      <c r="I29" s="12">
        <f>SUM(I8:I28)</f>
        <v>471.29899999999998</v>
      </c>
      <c r="J29" s="12"/>
    </row>
  </sheetData>
  <mergeCells count="17">
    <mergeCell ref="A1:I1"/>
    <mergeCell ref="C2:J2"/>
    <mergeCell ref="G3:J3"/>
    <mergeCell ref="G4:J4"/>
    <mergeCell ref="D5:J5"/>
    <mergeCell ref="D6:J6"/>
    <mergeCell ref="D29:E29"/>
    <mergeCell ref="A3:A29"/>
    <mergeCell ref="B3:B4"/>
    <mergeCell ref="B7:B29"/>
    <mergeCell ref="C7:C29"/>
    <mergeCell ref="D8:D9"/>
    <mergeCell ref="D10:D11"/>
    <mergeCell ref="D12:D13"/>
    <mergeCell ref="D14:D15"/>
    <mergeCell ref="D19:D21"/>
    <mergeCell ref="D22:D26"/>
  </mergeCells>
  <phoneticPr fontId="6" type="noConversion"/>
  <printOptions horizontalCentered="1" verticalCentered="1"/>
  <pageMargins left="0.196527777777778" right="0.109722222222222" top="0.75138888888888899" bottom="0.75138888888888899" header="0.29861111111111099" footer="0.298611111111110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2023年疫木清理明细表 (实际付款)</vt:lpstr>
      <vt:lpstr>2023年疫木清理明细表</vt:lpstr>
      <vt:lpstr>600万使用明细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</dc:creator>
  <cp:lastModifiedBy>Administrator</cp:lastModifiedBy>
  <cp:lastPrinted>2023-10-20T00:53:20Z</cp:lastPrinted>
  <dcterms:created xsi:type="dcterms:W3CDTF">2023-08-10T02:12:00Z</dcterms:created>
  <dcterms:modified xsi:type="dcterms:W3CDTF">2023-10-20T00:53:24Z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D2288F885AB34123AE4BF0F9D1ED9E72_12</vt:lpwstr>
  </property>
  <property fmtid="{D5CDD505-2E9C-101B-9397-08002B2CF9AE}" pid="3" name="KSOProductBuildVer">
    <vt:lpwstr>2052-11.1.0.14309</vt:lpwstr>
  </property>
</Properties>
</file>